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15" yWindow="-45" windowWidth="18630" windowHeight="14190" tabRatio="809" activeTab="4"/>
  </bookViews>
  <sheets>
    <sheet name="Retratos Regionais" sheetId="60" r:id="rId1"/>
    <sheet name="População" sheetId="24" r:id="rId2"/>
    <sheet name="PIB Setores" sheetId="57" r:id="rId3"/>
    <sheet name="PIB Mun Set" sheetId="61" r:id="rId4"/>
    <sheet name="Nº de Empregados" sheetId="46" r:id="rId5"/>
    <sheet name="Emp Ind. Transf. por ensino" sheetId="58" r:id="rId6"/>
    <sheet name="Nº de Estabelecimentos" sheetId="50" r:id="rId7"/>
    <sheet name="Estab Ind. Transf. por porte" sheetId="59" r:id="rId8"/>
    <sheet name="IFDM" sheetId="12" r:id="rId9"/>
    <sheet name="IFGF" sheetId="69" r:id="rId10"/>
  </sheets>
  <definedNames>
    <definedName name="_xlnm._FilterDatabase" localSheetId="8" hidden="1">IFDM!$B$5:$H$5</definedName>
    <definedName name="_xlnm._FilterDatabase" localSheetId="9" hidden="1">IFGF!$B$5:$H$5</definedName>
    <definedName name="_xlnm.Print_Area" localSheetId="8">IFDM!$C$2:$T$7</definedName>
    <definedName name="_xlnm.Print_Area" localSheetId="9">IFGF!$C$2:$H$7</definedName>
    <definedName name="_xlnm.Print_Area" localSheetId="4">'Nº de Empregados'!$B$2:$I$49</definedName>
    <definedName name="_xlnm.Print_Area" localSheetId="6">'Nº de Estabelecimentos'!$B$3:$H$49</definedName>
    <definedName name="_xlnm.Print_Area" localSheetId="1">População!$B$2:$H$9</definedName>
    <definedName name="_xlnm.Print_Titles" localSheetId="8">IFDM!$3:$4</definedName>
    <definedName name="_xlnm.Print_Titles" localSheetId="9">IFGF!$3:$4</definedName>
  </definedNames>
  <calcPr calcId="145621"/>
</workbook>
</file>

<file path=xl/calcChain.xml><?xml version="1.0" encoding="utf-8"?>
<calcChain xmlns="http://schemas.openxmlformats.org/spreadsheetml/2006/main">
  <c r="F6" i="24" l="1"/>
  <c r="H4" i="24"/>
  <c r="E6" i="24"/>
  <c r="D6" i="24"/>
  <c r="C6" i="24"/>
  <c r="G5" i="24"/>
  <c r="G4" i="24"/>
  <c r="F46" i="46" l="1"/>
  <c r="F45" i="46"/>
  <c r="F44" i="46"/>
  <c r="F43" i="46"/>
  <c r="F42" i="46"/>
  <c r="F41" i="46"/>
  <c r="F40" i="46"/>
  <c r="F38" i="46"/>
  <c r="F37" i="46"/>
  <c r="F36" i="46"/>
  <c r="F35" i="46"/>
  <c r="F34" i="46"/>
  <c r="F32" i="46"/>
  <c r="F29" i="46"/>
  <c r="F28" i="46"/>
  <c r="F27" i="46"/>
  <c r="F26" i="46"/>
  <c r="F25" i="46"/>
  <c r="F24" i="46"/>
  <c r="F23" i="46"/>
  <c r="F22" i="46"/>
  <c r="F21" i="46"/>
  <c r="F19" i="46"/>
  <c r="F18" i="46"/>
  <c r="F16" i="46"/>
  <c r="F15" i="46"/>
  <c r="F14" i="46"/>
  <c r="F13" i="46"/>
  <c r="F12" i="46"/>
  <c r="F11" i="46"/>
  <c r="F9" i="46"/>
  <c r="F8" i="46"/>
  <c r="F7" i="46"/>
  <c r="F6" i="46"/>
  <c r="A14" i="58" l="1"/>
  <c r="A16" i="58"/>
  <c r="A17" i="58"/>
  <c r="A30" i="58"/>
  <c r="A29" i="58"/>
  <c r="A28" i="58"/>
  <c r="F12" i="57" l="1"/>
  <c r="E12" i="57"/>
  <c r="D12" i="57"/>
  <c r="C12" i="57"/>
  <c r="A11" i="50" l="1"/>
  <c r="A12" i="50"/>
  <c r="A13" i="50"/>
  <c r="A14" i="50"/>
  <c r="A15" i="50"/>
  <c r="A16" i="50"/>
  <c r="A17" i="50"/>
  <c r="A18" i="50"/>
  <c r="A19" i="50"/>
  <c r="A20" i="50"/>
  <c r="A11" i="58"/>
  <c r="A12" i="58"/>
  <c r="A13" i="58"/>
  <c r="A15" i="58"/>
  <c r="A18" i="58"/>
  <c r="A19" i="58"/>
  <c r="A20" i="58"/>
  <c r="A6" i="58" l="1"/>
  <c r="A7" i="58"/>
  <c r="A8" i="58"/>
  <c r="A9" i="58"/>
  <c r="A10" i="58"/>
  <c r="A21" i="58"/>
  <c r="A22" i="58"/>
  <c r="A23" i="58"/>
  <c r="A24" i="58"/>
  <c r="A27" i="58"/>
  <c r="A31" i="58"/>
  <c r="A32" i="58"/>
  <c r="A33" i="58"/>
  <c r="A5" i="58"/>
  <c r="A9" i="50" l="1"/>
  <c r="A1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8" i="50"/>
  <c r="F61" i="57" l="1"/>
  <c r="E61" i="57"/>
  <c r="D61" i="57"/>
  <c r="C61" i="57"/>
  <c r="F60" i="57"/>
  <c r="E60" i="57"/>
  <c r="D60" i="57"/>
  <c r="C60" i="57"/>
  <c r="F59" i="57"/>
  <c r="E59" i="57"/>
  <c r="D59" i="57"/>
  <c r="C59" i="57"/>
  <c r="F58" i="57"/>
  <c r="E58" i="57"/>
  <c r="D58" i="57"/>
  <c r="C58" i="57"/>
  <c r="F57" i="57"/>
  <c r="E57" i="57"/>
  <c r="D57" i="57"/>
  <c r="C57" i="57"/>
  <c r="F56" i="57"/>
  <c r="E56" i="57"/>
  <c r="D56" i="57"/>
  <c r="C56" i="57"/>
  <c r="F52" i="57"/>
  <c r="E52" i="57"/>
  <c r="D52" i="57"/>
  <c r="C52" i="57"/>
  <c r="F42" i="57"/>
  <c r="E42" i="57"/>
  <c r="D42" i="57"/>
  <c r="C42" i="57"/>
  <c r="F41" i="57"/>
  <c r="E41" i="57"/>
  <c r="D41" i="57"/>
  <c r="C41" i="57"/>
  <c r="F40" i="57"/>
  <c r="E40" i="57"/>
  <c r="D40" i="57"/>
  <c r="C40" i="57"/>
  <c r="F39" i="57"/>
  <c r="E39" i="57"/>
  <c r="D39" i="57"/>
  <c r="C39" i="57"/>
  <c r="F38" i="57"/>
  <c r="E38" i="57"/>
  <c r="D38" i="57"/>
  <c r="C38" i="57"/>
  <c r="F37" i="57"/>
  <c r="E37" i="57"/>
  <c r="D37" i="57"/>
  <c r="C37" i="57"/>
  <c r="F31" i="57"/>
  <c r="E31" i="57"/>
  <c r="D31" i="57"/>
  <c r="C31" i="57"/>
  <c r="C53" i="50" l="1"/>
  <c r="D53" i="50"/>
  <c r="E53" i="50"/>
  <c r="C54" i="50"/>
  <c r="D54" i="50"/>
  <c r="E54" i="50"/>
  <c r="C55" i="50"/>
  <c r="D55" i="50"/>
  <c r="E55" i="50"/>
  <c r="G60" i="50"/>
  <c r="H60" i="50" s="1"/>
  <c r="G61" i="50"/>
  <c r="H61" i="50" s="1"/>
  <c r="G62" i="50"/>
  <c r="H62" i="50" s="1"/>
  <c r="G63" i="50"/>
  <c r="H63" i="50" s="1"/>
  <c r="G64" i="50"/>
  <c r="H64" i="50" s="1"/>
  <c r="G65" i="50"/>
  <c r="H65" i="50" s="1"/>
  <c r="G66" i="50"/>
  <c r="H66" i="50" s="1"/>
  <c r="G67" i="50"/>
  <c r="H67" i="50" s="1"/>
  <c r="G68" i="50"/>
  <c r="H68" i="50" s="1"/>
  <c r="G69" i="50"/>
  <c r="H69" i="50" s="1"/>
  <c r="G70" i="50"/>
  <c r="H70" i="50" s="1"/>
  <c r="G71" i="50"/>
  <c r="H71" i="50" s="1"/>
  <c r="G72" i="50"/>
  <c r="H72" i="50" s="1"/>
  <c r="G73" i="50"/>
  <c r="H73" i="50" s="1"/>
  <c r="G74" i="50"/>
  <c r="H74" i="50" s="1"/>
  <c r="G75" i="50"/>
  <c r="H75" i="50" s="1"/>
  <c r="G76" i="50"/>
  <c r="H76" i="50" s="1"/>
  <c r="G77" i="50"/>
  <c r="H77" i="50" s="1"/>
  <c r="G78" i="50"/>
  <c r="H78" i="50" s="1"/>
  <c r="G79" i="50"/>
  <c r="H79" i="50" s="1"/>
  <c r="G80" i="50"/>
  <c r="H80" i="50" s="1"/>
  <c r="G81" i="50"/>
  <c r="H81" i="50" s="1"/>
  <c r="G82" i="50"/>
  <c r="H82" i="50" s="1"/>
  <c r="G83" i="50"/>
  <c r="H83" i="50" s="1"/>
  <c r="G84" i="50"/>
  <c r="H84" i="50" s="1"/>
  <c r="G85" i="50"/>
  <c r="H85" i="50" s="1"/>
  <c r="G86" i="50"/>
  <c r="H86" i="50" s="1"/>
  <c r="G87" i="50"/>
  <c r="H87" i="50" s="1"/>
  <c r="G88" i="50"/>
  <c r="H88" i="50" s="1"/>
  <c r="G89" i="50"/>
  <c r="H89" i="50" s="1"/>
  <c r="G90" i="50"/>
  <c r="H90" i="50" s="1"/>
  <c r="G91" i="50"/>
  <c r="H91" i="50" s="1"/>
  <c r="G92" i="50"/>
  <c r="H92" i="50" s="1"/>
  <c r="G93" i="50"/>
  <c r="H93" i="50" s="1"/>
  <c r="G94" i="50"/>
  <c r="H94" i="50" s="1"/>
  <c r="G95" i="50"/>
  <c r="H95" i="50" s="1"/>
  <c r="G96" i="50"/>
  <c r="H96" i="50" s="1"/>
  <c r="G97" i="50"/>
  <c r="H97" i="50" s="1"/>
  <c r="G98" i="50"/>
  <c r="H98" i="50" s="1"/>
  <c r="G99" i="50"/>
  <c r="H99" i="50" s="1"/>
  <c r="C53" i="46"/>
  <c r="D53" i="46"/>
  <c r="E53" i="46"/>
  <c r="I53" i="46"/>
  <c r="C54" i="46"/>
  <c r="D54" i="46"/>
  <c r="E54" i="46"/>
  <c r="I54" i="46"/>
  <c r="C55" i="46"/>
  <c r="D55" i="46"/>
  <c r="E55" i="46"/>
  <c r="I55" i="46"/>
  <c r="F60" i="46"/>
  <c r="G60" i="46"/>
  <c r="H60" i="46" s="1"/>
  <c r="F61" i="46"/>
  <c r="G61" i="46"/>
  <c r="H61" i="46" s="1"/>
  <c r="F62" i="46"/>
  <c r="G62" i="46"/>
  <c r="H62" i="46" s="1"/>
  <c r="F63" i="46"/>
  <c r="G63" i="46"/>
  <c r="H63" i="46" s="1"/>
  <c r="F64" i="46"/>
  <c r="G64" i="46"/>
  <c r="H64" i="46" s="1"/>
  <c r="F65" i="46"/>
  <c r="G65" i="46"/>
  <c r="H65" i="46" s="1"/>
  <c r="F66" i="46"/>
  <c r="G66" i="46"/>
  <c r="H66" i="46" s="1"/>
  <c r="F67" i="46"/>
  <c r="G67" i="46"/>
  <c r="H67" i="46" s="1"/>
  <c r="F68" i="46"/>
  <c r="G68" i="46"/>
  <c r="H68" i="46" s="1"/>
  <c r="F69" i="46"/>
  <c r="G69" i="46"/>
  <c r="H69" i="46" s="1"/>
  <c r="F70" i="46"/>
  <c r="G70" i="46"/>
  <c r="H70" i="46" s="1"/>
  <c r="F71" i="46"/>
  <c r="G71" i="46"/>
  <c r="H71" i="46" s="1"/>
  <c r="F72" i="46"/>
  <c r="G72" i="46"/>
  <c r="H72" i="46" s="1"/>
  <c r="F73" i="46"/>
  <c r="G73" i="46"/>
  <c r="H73" i="46" s="1"/>
  <c r="F74" i="46"/>
  <c r="G74" i="46"/>
  <c r="H74" i="46" s="1"/>
  <c r="F75" i="46"/>
  <c r="G75" i="46"/>
  <c r="H75" i="46" s="1"/>
  <c r="F76" i="46"/>
  <c r="G76" i="46"/>
  <c r="H76" i="46" s="1"/>
  <c r="F77" i="46"/>
  <c r="G77" i="46"/>
  <c r="H77" i="46" s="1"/>
  <c r="F78" i="46"/>
  <c r="G78" i="46"/>
  <c r="H78" i="46" s="1"/>
  <c r="F79" i="46"/>
  <c r="G79" i="46"/>
  <c r="H79" i="46" s="1"/>
  <c r="F80" i="46"/>
  <c r="G80" i="46"/>
  <c r="H80" i="46" s="1"/>
  <c r="F81" i="46"/>
  <c r="G81" i="46"/>
  <c r="H81" i="46" s="1"/>
  <c r="F82" i="46"/>
  <c r="G82" i="46"/>
  <c r="H82" i="46" s="1"/>
  <c r="F83" i="46"/>
  <c r="G83" i="46"/>
  <c r="H83" i="46" s="1"/>
  <c r="F84" i="46"/>
  <c r="G84" i="46"/>
  <c r="H84" i="46" s="1"/>
  <c r="F85" i="46"/>
  <c r="G85" i="46"/>
  <c r="H85" i="46" s="1"/>
  <c r="F86" i="46"/>
  <c r="G86" i="46"/>
  <c r="H86" i="46" s="1"/>
  <c r="F87" i="46"/>
  <c r="G87" i="46"/>
  <c r="H87" i="46" s="1"/>
  <c r="F88" i="46"/>
  <c r="G88" i="46"/>
  <c r="H88" i="46" s="1"/>
  <c r="F89" i="46"/>
  <c r="G89" i="46"/>
  <c r="H89" i="46" s="1"/>
  <c r="F90" i="46"/>
  <c r="G90" i="46"/>
  <c r="H90" i="46" s="1"/>
  <c r="F91" i="46"/>
  <c r="G91" i="46"/>
  <c r="H91" i="46" s="1"/>
  <c r="F92" i="46"/>
  <c r="G92" i="46"/>
  <c r="H92" i="46" s="1"/>
  <c r="F93" i="46"/>
  <c r="G93" i="46"/>
  <c r="H93" i="46" s="1"/>
  <c r="F94" i="46"/>
  <c r="G94" i="46"/>
  <c r="H94" i="46" s="1"/>
  <c r="F95" i="46"/>
  <c r="G95" i="46"/>
  <c r="H95" i="46" s="1"/>
  <c r="F96" i="46"/>
  <c r="G96" i="46"/>
  <c r="H96" i="46" s="1"/>
  <c r="F97" i="46"/>
  <c r="G97" i="46"/>
  <c r="H97" i="46" s="1"/>
  <c r="F98" i="46"/>
  <c r="G98" i="46"/>
  <c r="H98" i="46" s="1"/>
  <c r="F99" i="46"/>
  <c r="G99" i="46"/>
  <c r="H99" i="46" s="1"/>
  <c r="G55" i="50" l="1"/>
  <c r="G54" i="46"/>
  <c r="G53" i="46"/>
  <c r="G53" i="50"/>
  <c r="G54" i="50"/>
  <c r="H55" i="50"/>
  <c r="H55" i="46"/>
  <c r="G55" i="46"/>
</calcChain>
</file>

<file path=xl/sharedStrings.xml><?xml version="1.0" encoding="utf-8"?>
<sst xmlns="http://schemas.openxmlformats.org/spreadsheetml/2006/main" count="643" uniqueCount="138">
  <si>
    <t>Município</t>
  </si>
  <si>
    <t>Agropecuária</t>
  </si>
  <si>
    <t>Serviços</t>
  </si>
  <si>
    <t>Indústria</t>
  </si>
  <si>
    <t>Metalurgia</t>
  </si>
  <si>
    <t>Papel e celulose</t>
  </si>
  <si>
    <t>Gráfica</t>
  </si>
  <si>
    <t>Têxtil</t>
  </si>
  <si>
    <t>Micro</t>
  </si>
  <si>
    <t>Pequena</t>
  </si>
  <si>
    <t>Média</t>
  </si>
  <si>
    <t>Grande</t>
  </si>
  <si>
    <t>Total</t>
  </si>
  <si>
    <t>Setor - Valor Corrente</t>
  </si>
  <si>
    <t>Setor - Valor Constante</t>
  </si>
  <si>
    <t>Setor econômico</t>
  </si>
  <si>
    <t>Estado do Rio de Janeiro</t>
  </si>
  <si>
    <t>do RJ</t>
  </si>
  <si>
    <t>Produtos do fumo</t>
  </si>
  <si>
    <t>Outros equipamentos de transporte</t>
  </si>
  <si>
    <t>RJ</t>
  </si>
  <si>
    <t>Médio</t>
  </si>
  <si>
    <t>Analfabeto</t>
  </si>
  <si>
    <t>Porte</t>
  </si>
  <si>
    <t>Grau de instrução</t>
  </si>
  <si>
    <t>Fundamental Incompleto</t>
  </si>
  <si>
    <t>Fundamental completo</t>
  </si>
  <si>
    <t>Médio completo</t>
  </si>
  <si>
    <t>Superior completo</t>
  </si>
  <si>
    <t>Pósgraduação</t>
  </si>
  <si>
    <t>Estado do RJ</t>
  </si>
  <si>
    <t>IFDM Educação</t>
  </si>
  <si>
    <t>IFDM Saúde</t>
  </si>
  <si>
    <t>IFDM</t>
  </si>
  <si>
    <t>IFDM Emprego &amp; Renda</t>
  </si>
  <si>
    <t>Estado</t>
  </si>
  <si>
    <t>Fonte: IBGE</t>
  </si>
  <si>
    <t>Pós-graduação</t>
  </si>
  <si>
    <t>-</t>
  </si>
  <si>
    <t>Elaboração: Sistema FIRJAN</t>
  </si>
  <si>
    <t>Impostos</t>
  </si>
  <si>
    <t>Fonte: MTE</t>
  </si>
  <si>
    <t>Itaguaí</t>
  </si>
  <si>
    <t>Japeri</t>
  </si>
  <si>
    <t>Mangaratiba</t>
  </si>
  <si>
    <t>Mesquita</t>
  </si>
  <si>
    <t>Nilópolis</t>
  </si>
  <si>
    <t>Nova Iguaçu</t>
  </si>
  <si>
    <t>Paracambi</t>
  </si>
  <si>
    <t>Queimados</t>
  </si>
  <si>
    <t>Seropédica</t>
  </si>
  <si>
    <t>Serviços e Comércio</t>
  </si>
  <si>
    <t>Nota: Indústria engloba Indústria Extrativa, Indústria da Transformação, Construção Civil e Serviços Industriais de Utilidade Pública. Impostos somente os recolhidos sobre a atividade produtiva, como ICMS, II, IPI e ISS - não inclui IR, IPTU, ITR.</t>
  </si>
  <si>
    <t>Produtos alimentícios</t>
  </si>
  <si>
    <t>Bebidas</t>
  </si>
  <si>
    <t>Veículos automotores, reboques e carrocerias</t>
  </si>
  <si>
    <t>Produtos de metal (ex-máq e equip)</t>
  </si>
  <si>
    <t>Vestuário e acessórios</t>
  </si>
  <si>
    <t>Artefatos de couro, artigos para viagem e calçados</t>
  </si>
  <si>
    <t>Produtos de madeira</t>
  </si>
  <si>
    <t>Produtos de minerais não-metálicos</t>
  </si>
  <si>
    <t>Fabricação de coque, refino de petróleo e biocombustíveis</t>
  </si>
  <si>
    <t>Química (ex-perfumaria e farmacêutica)</t>
  </si>
  <si>
    <t>Manutenção, reparação e instalação de máq e equip</t>
  </si>
  <si>
    <t>Perfumaria, cosméticos e higiene pessoal</t>
  </si>
  <si>
    <t>Produtos de borracha</t>
  </si>
  <si>
    <t>Farmacêutica</t>
  </si>
  <si>
    <t>Artigos de plásticos</t>
  </si>
  <si>
    <t>Produtos diversos</t>
  </si>
  <si>
    <t>Máquinas e Equipamentos</t>
  </si>
  <si>
    <t>Equipamentos de informática</t>
  </si>
  <si>
    <t>Produtos eletrônicos, de comunicação e ópticos</t>
  </si>
  <si>
    <t>Material elétrico</t>
  </si>
  <si>
    <t>Mobiliário</t>
  </si>
  <si>
    <t>R$ milhões</t>
  </si>
  <si>
    <t>Estado do Rio</t>
  </si>
  <si>
    <t>Estado do Rio (mil)</t>
  </si>
  <si>
    <t>Estado do Rio (milhão)</t>
  </si>
  <si>
    <t>Deflator do PIB RJ</t>
  </si>
  <si>
    <t>Administração pública</t>
  </si>
  <si>
    <t>Comércio</t>
  </si>
  <si>
    <t>Extração mineral (exceto Petróleo e gás)</t>
  </si>
  <si>
    <t>Extração de Petróleo e gás</t>
  </si>
  <si>
    <t>Serviços Industriais de Utilidade Pública</t>
  </si>
  <si>
    <t>Construção civil</t>
  </si>
  <si>
    <t>Instalação de máquinas e equipamentos</t>
  </si>
  <si>
    <t>Indústria aeronáutica</t>
  </si>
  <si>
    <t>Indústria ferroviária</t>
  </si>
  <si>
    <t>Indústria naval</t>
  </si>
  <si>
    <t>Máquinas e equipamentos</t>
  </si>
  <si>
    <t>Produtos eletrônicos, informática, comunicação e ópticos</t>
  </si>
  <si>
    <t>Produtos de metal (exceto Máquinas e equipamentos)</t>
  </si>
  <si>
    <t>Química (exceto Perfumaria e Farmacêutica)</t>
  </si>
  <si>
    <t>Indústria da Transformação</t>
  </si>
  <si>
    <t>Construção</t>
  </si>
  <si>
    <t>Fluxo</t>
  </si>
  <si>
    <t>Estoque</t>
  </si>
  <si>
    <t>Setor econômico e segmento industrial</t>
  </si>
  <si>
    <t>Administração Pública</t>
  </si>
  <si>
    <t>Fonte: Sistema FIRJAN</t>
  </si>
  <si>
    <t>Ranking</t>
  </si>
  <si>
    <t>Estadual</t>
  </si>
  <si>
    <t>Nacional</t>
  </si>
  <si>
    <t>Participação da região no ERJ</t>
  </si>
  <si>
    <t>Setor econômico e Segmento industrial</t>
  </si>
  <si>
    <t>Graus de instrução dos empregados da região por segmento industrial</t>
  </si>
  <si>
    <t>Índice FIRJAN de Desenvolvimento Municipal (IFDM) da Região por áreas de desenvolvimento</t>
  </si>
  <si>
    <t>Retratos Regionais</t>
  </si>
  <si>
    <t>da Região</t>
  </si>
  <si>
    <t>População da Serrana por municípios (mil habitantes)</t>
  </si>
  <si>
    <t>Serrana</t>
  </si>
  <si>
    <t>RR da Serrana (mil)</t>
  </si>
  <si>
    <t>RR da Serrana (milhão)</t>
  </si>
  <si>
    <t>Distribuição dos Empregados da Indústria da Transformação da Serrana por grau de instrução</t>
  </si>
  <si>
    <t>Participação dos segmentos da Serrana no nº de empregados do RJ por grau de instrução</t>
  </si>
  <si>
    <t>RR Serrana</t>
  </si>
  <si>
    <t>Serrana no RJ</t>
  </si>
  <si>
    <t>Participação por Grau de Instrução da Serrana</t>
  </si>
  <si>
    <t>Número de estabelecimentos da Serrana por setores econômicos e segmentos industriais</t>
  </si>
  <si>
    <t>Distribuição dos Estabelecimentos da Indústria da Transformação da Serrana por portes</t>
  </si>
  <si>
    <t>Participação dos segmentos da Serrana no nº de estabelecimentos do RJ por porte</t>
  </si>
  <si>
    <t>Participação por Portes da Serrana</t>
  </si>
  <si>
    <t>Fonte: Censo/IBGE e Estimativa/IBGE</t>
  </si>
  <si>
    <t>IFGF</t>
  </si>
  <si>
    <t>Índice FIRJAN de Gestão Fiscal(IFGF) da Região por Municípios</t>
  </si>
  <si>
    <t>Variação 12/07</t>
  </si>
  <si>
    <t>Participação no PIB (2012)</t>
  </si>
  <si>
    <t>Participação dos setores na economia - 2012</t>
  </si>
  <si>
    <t>Variação 13/08</t>
  </si>
  <si>
    <t>Participação dos portes dos estabelecimentos da região por segmento industrial</t>
  </si>
  <si>
    <t>Número de empregados da Serrana por setores econômicos e segmentos industriais (estoque e fluxo)</t>
  </si>
  <si>
    <t>Variação 15/10</t>
  </si>
  <si>
    <t>Participação na região (2015)</t>
  </si>
  <si>
    <t>Participação no total de empregados - 2014</t>
  </si>
  <si>
    <t>Segmento industrial - ano base 2014</t>
  </si>
  <si>
    <t>Variação 14/10</t>
  </si>
  <si>
    <t>PIB da Serrana por setores econômicos (R$ milhões a preços constantes de 2012)</t>
  </si>
  <si>
    <t>Petrópolis (Serrana)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</si>
</sst>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0_);\(0\)"/>
    <numFmt numFmtId="170" formatCode="General_)"/>
    <numFmt numFmtId="171" formatCode="_(* #,##0_);_(* \(#,##0\);_(* \-_);_(@_)"/>
    <numFmt numFmtId="172" formatCode="_(* #,##0.00_);_(* \(#,##0.00\);_(* \-??_);_(@_)"/>
    <numFmt numFmtId="173" formatCode="_(\$* #,##0_);_(\$* \(#,##0\);_(\$* \-_);_(@_)"/>
    <numFmt numFmtId="174" formatCode="_(\$* #,##0.00_);_(\$* \(#,##0.00\);_(\$* \-??_);_(@_)"/>
    <numFmt numFmtId="175" formatCode="0.0000"/>
    <numFmt numFmtId="176" formatCode="0.0%;[Red]\-0.0%"/>
    <numFmt numFmtId="177" formatCode="#,##0\º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3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rgb="FF002060"/>
      <name val="Arial"/>
      <family val="2"/>
    </font>
    <font>
      <b/>
      <sz val="10"/>
      <color theme="0"/>
      <name val="Calibri"/>
      <family val="2"/>
      <scheme val="minor"/>
    </font>
    <font>
      <sz val="10"/>
      <color rgb="FF002060"/>
      <name val="Calibri"/>
      <family val="2"/>
      <scheme val="minor"/>
    </font>
    <font>
      <sz val="9"/>
      <color theme="3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002060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name val="Calibri"/>
      <family val="2"/>
      <scheme val="minor"/>
    </font>
    <font>
      <sz val="8.5"/>
      <color rgb="FF002060"/>
      <name val="Calibri"/>
      <family val="2"/>
      <scheme val="minor"/>
    </font>
    <font>
      <sz val="8.5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8.5"/>
      <color rgb="FFFF0000"/>
      <name val="Calibri"/>
      <family val="2"/>
      <scheme val="minor"/>
    </font>
    <font>
      <sz val="8.5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9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39"/>
      </patternFill>
    </fill>
    <fill>
      <patternFill patternType="solid">
        <fgColor indexed="46"/>
      </patternFill>
    </fill>
    <fill>
      <patternFill patternType="solid">
        <fgColor indexed="2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22"/>
      </patternFill>
    </fill>
    <fill>
      <patternFill patternType="solid">
        <fgColor indexed="61"/>
      </patternFill>
    </fill>
    <fill>
      <patternFill patternType="solid">
        <fgColor indexed="28"/>
      </patternFill>
    </fill>
    <fill>
      <patternFill patternType="solid">
        <fgColor indexed="42"/>
      </patternFill>
    </fill>
    <fill>
      <patternFill patternType="solid">
        <fgColor indexed="24"/>
      </patternFill>
    </fill>
    <fill>
      <patternFill patternType="solid">
        <fgColor indexed="49"/>
      </patternFill>
    </fill>
    <fill>
      <patternFill patternType="solid">
        <fgColor indexed="3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thin">
        <color rgb="FFFFC000"/>
      </right>
      <top/>
      <bottom/>
      <diagonal/>
    </border>
    <border>
      <left/>
      <right style="thin">
        <color rgb="FFFFC000"/>
      </right>
      <top style="medium">
        <color rgb="FFFFC000"/>
      </top>
      <bottom style="medium">
        <color rgb="FFFFC000"/>
      </bottom>
      <diagonal/>
    </border>
    <border>
      <left/>
      <right/>
      <top style="thin">
        <color rgb="FFFFC000"/>
      </top>
      <bottom style="thick">
        <color rgb="FFFFC000"/>
      </bottom>
      <diagonal/>
    </border>
    <border>
      <left/>
      <right style="thin">
        <color rgb="FFFFC000"/>
      </right>
      <top style="thin">
        <color rgb="FFFFC000"/>
      </top>
      <bottom style="thick">
        <color rgb="FFFFC000"/>
      </bottom>
      <diagonal/>
    </border>
    <border>
      <left/>
      <right/>
      <top/>
      <bottom style="thin">
        <color rgb="FFFFC000"/>
      </bottom>
      <diagonal/>
    </border>
    <border>
      <left/>
      <right/>
      <top style="medium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/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 style="thin">
        <color rgb="FFFFC000"/>
      </right>
      <top style="medium">
        <color rgb="FFFFC000"/>
      </top>
      <bottom style="medium">
        <color rgb="FFFFC000"/>
      </bottom>
      <diagonal/>
    </border>
    <border>
      <left style="thin">
        <color rgb="FFFFC000"/>
      </left>
      <right/>
      <top style="thin">
        <color rgb="FFFFC000"/>
      </top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/>
      <diagonal/>
    </border>
    <border>
      <left style="thin">
        <color rgb="FFFFC000"/>
      </left>
      <right/>
      <top/>
      <bottom style="thick">
        <color rgb="FFFFC000"/>
      </bottom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  <border>
      <left/>
      <right style="thin">
        <color rgb="FFFFC000"/>
      </right>
      <top style="thin">
        <color rgb="FFFFC000"/>
      </top>
      <bottom style="thin">
        <color rgb="FFFFC000"/>
      </bottom>
      <diagonal/>
    </border>
    <border>
      <left/>
      <right style="thin">
        <color rgb="FFFFC000"/>
      </right>
      <top/>
      <bottom style="thick">
        <color rgb="FFFFC000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ck">
        <color rgb="FFFFC000"/>
      </bottom>
      <diagonal/>
    </border>
    <border>
      <left style="thin">
        <color rgb="FFFFC000"/>
      </left>
      <right style="thin">
        <color rgb="FFFFC000"/>
      </right>
      <top/>
      <bottom style="thick">
        <color rgb="FFFFC000"/>
      </bottom>
      <diagonal/>
    </border>
    <border>
      <left/>
      <right style="thin">
        <color rgb="FFFFC000"/>
      </right>
      <top style="thick">
        <color rgb="FFFFC000"/>
      </top>
      <bottom/>
      <diagonal/>
    </border>
    <border>
      <left/>
      <right style="thin">
        <color rgb="FFFFC000"/>
      </right>
      <top style="medium">
        <color rgb="FFFFC000"/>
      </top>
      <bottom/>
      <diagonal/>
    </border>
    <border>
      <left style="thin">
        <color rgb="FFFFC000"/>
      </left>
      <right/>
      <top style="medium">
        <color rgb="FFFFC000"/>
      </top>
      <bottom/>
      <diagonal/>
    </border>
    <border>
      <left/>
      <right/>
      <top style="thin">
        <color rgb="FFFFC000"/>
      </top>
      <bottom style="thin">
        <color rgb="FFFF9900"/>
      </bottom>
      <diagonal/>
    </border>
    <border>
      <left/>
      <right style="thin">
        <color rgb="FFFFC000"/>
      </right>
      <top style="thin">
        <color rgb="FFFFC000"/>
      </top>
      <bottom style="thin">
        <color rgb="FFFF9900"/>
      </bottom>
      <diagonal/>
    </border>
    <border>
      <left/>
      <right style="medium">
        <color rgb="FFFFC000"/>
      </right>
      <top style="thin">
        <color rgb="FFFFC000"/>
      </top>
      <bottom style="thin">
        <color rgb="FFFF9900"/>
      </bottom>
      <diagonal/>
    </border>
    <border>
      <left/>
      <right style="medium">
        <color rgb="FFFFC000"/>
      </right>
      <top style="thin">
        <color rgb="FFFFC000"/>
      </top>
      <bottom style="thick">
        <color rgb="FFFFC000"/>
      </bottom>
      <diagonal/>
    </border>
    <border>
      <left/>
      <right/>
      <top style="thin">
        <color rgb="FFFF9900"/>
      </top>
      <bottom style="thick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/>
      <top style="medium">
        <color rgb="FFFFC000"/>
      </top>
      <bottom/>
      <diagonal/>
    </border>
    <border>
      <left/>
      <right/>
      <top style="thick">
        <color rgb="FFFFC000"/>
      </top>
      <bottom/>
      <diagonal/>
    </border>
    <border>
      <left/>
      <right style="thick">
        <color rgb="FFFFC000"/>
      </right>
      <top style="thick">
        <color rgb="FFFFC000"/>
      </top>
      <bottom/>
      <diagonal/>
    </border>
    <border>
      <left style="thin">
        <color rgb="FFFFC000"/>
      </left>
      <right/>
      <top style="thin">
        <color rgb="FFFFC000"/>
      </top>
      <bottom style="medium">
        <color rgb="FFFFC000"/>
      </bottom>
      <diagonal/>
    </border>
    <border>
      <left/>
      <right/>
      <top style="thin">
        <color rgb="FFFFC000"/>
      </top>
      <bottom style="medium">
        <color rgb="FFFFC000"/>
      </bottom>
      <diagonal/>
    </border>
    <border>
      <left/>
      <right/>
      <top style="thick">
        <color rgb="FFFFC000"/>
      </top>
      <bottom style="thin">
        <color rgb="FFFFC000"/>
      </bottom>
      <diagonal/>
    </border>
    <border>
      <left/>
      <right style="medium">
        <color rgb="FFFFC000"/>
      </right>
      <top style="thick">
        <color rgb="FFFFC000"/>
      </top>
      <bottom style="thin">
        <color rgb="FFFFC000"/>
      </bottom>
      <diagonal/>
    </border>
    <border>
      <left style="medium">
        <color rgb="FFFF9900"/>
      </left>
      <right/>
      <top style="thin">
        <color rgb="FFFF9900"/>
      </top>
      <bottom style="thick">
        <color rgb="FFFFC000"/>
      </bottom>
      <diagonal/>
    </border>
    <border>
      <left/>
      <right style="medium">
        <color rgb="FFFF9900"/>
      </right>
      <top style="thin">
        <color rgb="FFFF9900"/>
      </top>
      <bottom style="thick">
        <color rgb="FFFFC000"/>
      </bottom>
      <diagonal/>
    </border>
  </borders>
  <cellStyleXfs count="6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1" applyNumberFormat="0" applyAlignment="0" applyProtection="0"/>
    <xf numFmtId="0" fontId="11" fillId="11" borderId="2" applyNumberFormat="0" applyAlignment="0" applyProtection="0"/>
    <xf numFmtId="0" fontId="12" fillId="0" borderId="3" applyNumberFormat="0" applyFill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13" fillId="6" borderId="1" applyNumberFormat="0" applyAlignment="0" applyProtection="0"/>
    <xf numFmtId="170" fontId="6" fillId="0" borderId="0"/>
    <xf numFmtId="0" fontId="14" fillId="19" borderId="0" applyNumberFormat="0" applyBorder="0" applyAlignment="0" applyProtection="0"/>
    <xf numFmtId="171" fontId="5" fillId="0" borderId="0" applyFont="0" applyFill="0" applyAlignment="0" applyProtection="0"/>
    <xf numFmtId="172" fontId="5" fillId="0" borderId="0" applyFont="0" applyFill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Alignment="0" applyProtection="0"/>
    <xf numFmtId="174" fontId="5" fillId="0" borderId="0" applyFont="0" applyFill="0" applyAlignment="0" applyProtection="0"/>
    <xf numFmtId="0" fontId="15" fillId="20" borderId="0" applyNumberFormat="0" applyBorder="0" applyAlignment="0" applyProtection="0"/>
    <xf numFmtId="0" fontId="24" fillId="0" borderId="0"/>
    <xf numFmtId="0" fontId="5" fillId="0" borderId="0"/>
    <xf numFmtId="0" fontId="25" fillId="0" borderId="0"/>
    <xf numFmtId="0" fontId="26" fillId="0" borderId="0"/>
    <xf numFmtId="0" fontId="3" fillId="20" borderId="4" applyNumberFormat="0" applyFont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13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66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376">
    <xf numFmtId="0" fontId="0" fillId="0" borderId="0" xfId="0"/>
    <xf numFmtId="0" fontId="0" fillId="0" borderId="0" xfId="0" applyAlignment="1">
      <alignment vertical="center"/>
    </xf>
    <xf numFmtId="0" fontId="32" fillId="25" borderId="32" xfId="0" applyFont="1" applyFill="1" applyBorder="1" applyAlignment="1">
      <alignment vertical="center"/>
    </xf>
    <xf numFmtId="0" fontId="33" fillId="24" borderId="32" xfId="0" applyFont="1" applyFill="1" applyBorder="1" applyAlignment="1">
      <alignment vertical="center"/>
    </xf>
    <xf numFmtId="0" fontId="34" fillId="24" borderId="35" xfId="0" applyFont="1" applyFill="1" applyBorder="1" applyAlignment="1">
      <alignment horizontal="center" vertical="center" wrapText="1"/>
    </xf>
    <xf numFmtId="49" fontId="31" fillId="0" borderId="0" xfId="0" applyNumberFormat="1" applyFont="1" applyBorder="1" applyAlignment="1">
      <alignment vertical="center"/>
    </xf>
    <xf numFmtId="49" fontId="31" fillId="23" borderId="0" xfId="0" applyNumberFormat="1" applyFont="1" applyFill="1" applyBorder="1" applyAlignment="1">
      <alignment vertical="center"/>
    </xf>
    <xf numFmtId="3" fontId="32" fillId="25" borderId="32" xfId="0" applyNumberFormat="1" applyFont="1" applyFill="1" applyBorder="1" applyAlignment="1">
      <alignment horizontal="center" vertical="center"/>
    </xf>
    <xf numFmtId="3" fontId="32" fillId="25" borderId="34" xfId="0" applyNumberFormat="1" applyFont="1" applyFill="1" applyBorder="1" applyAlignment="1">
      <alignment horizontal="center" vertical="center"/>
    </xf>
    <xf numFmtId="3" fontId="33" fillId="24" borderId="32" xfId="0" applyNumberFormat="1" applyFont="1" applyFill="1" applyBorder="1" applyAlignment="1">
      <alignment horizontal="center" vertical="center"/>
    </xf>
    <xf numFmtId="3" fontId="33" fillId="24" borderId="34" xfId="0" applyNumberFormat="1" applyFont="1" applyFill="1" applyBorder="1" applyAlignment="1">
      <alignment horizontal="center" vertical="center"/>
    </xf>
    <xf numFmtId="168" fontId="33" fillId="24" borderId="34" xfId="43" applyNumberFormat="1" applyFont="1" applyFill="1" applyBorder="1" applyAlignment="1">
      <alignment horizontal="center" vertical="center"/>
    </xf>
    <xf numFmtId="9" fontId="33" fillId="24" borderId="32" xfId="43" applyNumberFormat="1" applyFont="1" applyFill="1" applyBorder="1" applyAlignment="1">
      <alignment horizontal="center" vertical="center"/>
    </xf>
    <xf numFmtId="0" fontId="31" fillId="26" borderId="37" xfId="0" applyFont="1" applyFill="1" applyBorder="1" applyAlignment="1">
      <alignment horizontal="justify" vertical="center" wrapText="1"/>
    </xf>
    <xf numFmtId="168" fontId="31" fillId="26" borderId="37" xfId="43" applyNumberFormat="1" applyFont="1" applyFill="1" applyBorder="1" applyAlignment="1">
      <alignment horizontal="center" vertical="center"/>
    </xf>
    <xf numFmtId="168" fontId="31" fillId="26" borderId="38" xfId="43" applyNumberFormat="1" applyFont="1" applyFill="1" applyBorder="1" applyAlignment="1">
      <alignment horizontal="center" vertical="center"/>
    </xf>
    <xf numFmtId="9" fontId="31" fillId="26" borderId="37" xfId="43" applyFont="1" applyFill="1" applyBorder="1" applyAlignment="1">
      <alignment horizontal="center" vertical="center"/>
    </xf>
    <xf numFmtId="0" fontId="34" fillId="24" borderId="35" xfId="0" applyFont="1" applyFill="1" applyBorder="1" applyAlignment="1">
      <alignment horizontal="center" vertical="center"/>
    </xf>
    <xf numFmtId="169" fontId="34" fillId="24" borderId="35" xfId="0" applyNumberFormat="1" applyFont="1" applyFill="1" applyBorder="1" applyAlignment="1">
      <alignment horizontal="center" vertical="center"/>
    </xf>
    <xf numFmtId="169" fontId="34" fillId="24" borderId="36" xfId="0" applyNumberFormat="1" applyFont="1" applyFill="1" applyBorder="1" applyAlignment="1">
      <alignment horizontal="center" vertical="center"/>
    </xf>
    <xf numFmtId="169" fontId="34" fillId="24" borderId="36" xfId="0" applyNumberFormat="1" applyFont="1" applyFill="1" applyBorder="1" applyAlignment="1">
      <alignment horizontal="center" vertical="center" wrapText="1"/>
    </xf>
    <xf numFmtId="169" fontId="33" fillId="24" borderId="49" xfId="0" applyNumberFormat="1" applyFont="1" applyFill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3" fontId="32" fillId="0" borderId="33" xfId="0" applyNumberFormat="1" applyFont="1" applyBorder="1" applyAlignment="1">
      <alignment horizontal="center" vertical="center"/>
    </xf>
    <xf numFmtId="168" fontId="32" fillId="0" borderId="0" xfId="0" applyNumberFormat="1" applyFont="1" applyBorder="1" applyAlignment="1">
      <alignment horizontal="center" vertical="center"/>
    </xf>
    <xf numFmtId="168" fontId="32" fillId="0" borderId="51" xfId="0" applyNumberFormat="1" applyFont="1" applyBorder="1" applyAlignment="1">
      <alignment horizontal="center" vertical="center"/>
    </xf>
    <xf numFmtId="3" fontId="32" fillId="23" borderId="0" xfId="0" applyNumberFormat="1" applyFont="1" applyFill="1" applyBorder="1" applyAlignment="1">
      <alignment horizontal="center" vertical="center"/>
    </xf>
    <xf numFmtId="3" fontId="32" fillId="23" borderId="33" xfId="0" applyNumberFormat="1" applyFont="1" applyFill="1" applyBorder="1" applyAlignment="1">
      <alignment horizontal="center" vertical="center"/>
    </xf>
    <xf numFmtId="168" fontId="32" fillId="23" borderId="0" xfId="0" applyNumberFormat="1" applyFont="1" applyFill="1" applyBorder="1" applyAlignment="1">
      <alignment horizontal="center" vertical="center"/>
    </xf>
    <xf numFmtId="168" fontId="32" fillId="23" borderId="33" xfId="0" applyNumberFormat="1" applyFont="1" applyFill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3" fontId="30" fillId="0" borderId="33" xfId="0" applyNumberFormat="1" applyFont="1" applyBorder="1" applyAlignment="1">
      <alignment horizontal="center" vertical="center"/>
    </xf>
    <xf numFmtId="168" fontId="30" fillId="0" borderId="0" xfId="0" applyNumberFormat="1" applyFont="1" applyBorder="1" applyAlignment="1">
      <alignment horizontal="center" vertical="center"/>
    </xf>
    <xf numFmtId="168" fontId="30" fillId="0" borderId="33" xfId="0" applyNumberFormat="1" applyFont="1" applyBorder="1" applyAlignment="1">
      <alignment horizontal="center" vertical="center"/>
    </xf>
    <xf numFmtId="3" fontId="30" fillId="23" borderId="0" xfId="0" applyNumberFormat="1" applyFont="1" applyFill="1" applyBorder="1" applyAlignment="1">
      <alignment horizontal="center" vertical="center"/>
    </xf>
    <xf numFmtId="3" fontId="30" fillId="23" borderId="33" xfId="0" applyNumberFormat="1" applyFont="1" applyFill="1" applyBorder="1" applyAlignment="1">
      <alignment horizontal="center" vertical="center"/>
    </xf>
    <xf numFmtId="168" fontId="30" fillId="23" borderId="0" xfId="0" applyNumberFormat="1" applyFont="1" applyFill="1" applyBorder="1" applyAlignment="1">
      <alignment horizontal="center" vertical="center"/>
    </xf>
    <xf numFmtId="168" fontId="30" fillId="23" borderId="33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 vertical="center"/>
    </xf>
    <xf numFmtId="3" fontId="30" fillId="0" borderId="33" xfId="0" applyNumberFormat="1" applyFont="1" applyFill="1" applyBorder="1" applyAlignment="1">
      <alignment horizontal="center" vertical="center"/>
    </xf>
    <xf numFmtId="168" fontId="30" fillId="0" borderId="0" xfId="0" applyNumberFormat="1" applyFont="1" applyFill="1" applyBorder="1" applyAlignment="1">
      <alignment horizontal="center" vertical="center"/>
    </xf>
    <xf numFmtId="168" fontId="30" fillId="0" borderId="33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3" fontId="32" fillId="0" borderId="33" xfId="0" applyNumberFormat="1" applyFont="1" applyFill="1" applyBorder="1" applyAlignment="1">
      <alignment horizontal="center" vertical="center"/>
    </xf>
    <xf numFmtId="168" fontId="32" fillId="0" borderId="0" xfId="0" applyNumberFormat="1" applyFont="1" applyFill="1" applyBorder="1" applyAlignment="1">
      <alignment horizontal="center" vertical="center"/>
    </xf>
    <xf numFmtId="168" fontId="32" fillId="0" borderId="33" xfId="0" applyNumberFormat="1" applyFont="1" applyFill="1" applyBorder="1" applyAlignment="1">
      <alignment horizontal="center" vertical="center"/>
    </xf>
    <xf numFmtId="168" fontId="32" fillId="25" borderId="32" xfId="0" applyNumberFormat="1" applyFont="1" applyFill="1" applyBorder="1" applyAlignment="1">
      <alignment horizontal="center" vertical="center"/>
    </xf>
    <xf numFmtId="168" fontId="32" fillId="25" borderId="34" xfId="0" applyNumberFormat="1" applyFont="1" applyFill="1" applyBorder="1" applyAlignment="1">
      <alignment horizontal="center" vertical="center"/>
    </xf>
    <xf numFmtId="3" fontId="33" fillId="24" borderId="0" xfId="0" applyNumberFormat="1" applyFont="1" applyFill="1" applyBorder="1" applyAlignment="1">
      <alignment horizontal="center" vertical="center"/>
    </xf>
    <xf numFmtId="168" fontId="35" fillId="24" borderId="32" xfId="0" applyNumberFormat="1" applyFont="1" applyFill="1" applyBorder="1" applyAlignment="1">
      <alignment horizontal="center" vertical="center"/>
    </xf>
    <xf numFmtId="168" fontId="35" fillId="24" borderId="34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2" fillId="23" borderId="0" xfId="0" applyFont="1" applyFill="1" applyBorder="1" applyAlignment="1">
      <alignment horizontal="left" vertical="center" indent="1"/>
    </xf>
    <xf numFmtId="0" fontId="30" fillId="0" borderId="0" xfId="0" applyFont="1" applyBorder="1" applyAlignment="1">
      <alignment horizontal="left" vertical="center" indent="2"/>
    </xf>
    <xf numFmtId="0" fontId="30" fillId="23" borderId="0" xfId="0" applyFont="1" applyFill="1" applyBorder="1" applyAlignment="1">
      <alignment horizontal="left" vertical="center" indent="2"/>
    </xf>
    <xf numFmtId="0" fontId="30" fillId="0" borderId="0" xfId="0" applyFont="1" applyFill="1" applyBorder="1" applyAlignment="1">
      <alignment horizontal="left" vertical="center" indent="2"/>
    </xf>
    <xf numFmtId="0" fontId="32" fillId="0" borderId="0" xfId="0" applyFont="1" applyFill="1" applyBorder="1" applyAlignment="1">
      <alignment horizontal="left" vertical="center" indent="1"/>
    </xf>
    <xf numFmtId="0" fontId="32" fillId="23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36" fillId="22" borderId="0" xfId="0" applyFont="1" applyFill="1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0" fontId="40" fillId="24" borderId="58" xfId="0" applyFont="1" applyFill="1" applyBorder="1" applyAlignment="1">
      <alignment horizontal="center" vertical="center"/>
    </xf>
    <xf numFmtId="0" fontId="40" fillId="24" borderId="57" xfId="0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/>
    </xf>
    <xf numFmtId="3" fontId="31" fillId="23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8" fillId="0" borderId="0" xfId="0" applyFont="1" applyFill="1" applyBorder="1" applyAlignment="1">
      <alignment vertical="center"/>
    </xf>
    <xf numFmtId="0" fontId="36" fillId="0" borderId="0" xfId="0" applyFont="1"/>
    <xf numFmtId="169" fontId="40" fillId="0" borderId="0" xfId="0" applyNumberFormat="1" applyFont="1" applyFill="1" applyBorder="1" applyAlignment="1">
      <alignment vertical="center" wrapText="1"/>
    </xf>
    <xf numFmtId="0" fontId="40" fillId="24" borderId="35" xfId="0" applyFont="1" applyFill="1" applyBorder="1" applyAlignment="1">
      <alignment horizontal="center" vertical="center"/>
    </xf>
    <xf numFmtId="169" fontId="40" fillId="0" borderId="0" xfId="0" applyNumberFormat="1" applyFont="1" applyFill="1" applyBorder="1" applyAlignment="1">
      <alignment horizontal="right" vertical="center"/>
    </xf>
    <xf numFmtId="168" fontId="35" fillId="0" borderId="0" xfId="43" applyNumberFormat="1" applyFont="1" applyFill="1" applyBorder="1" applyAlignment="1">
      <alignment vertical="center"/>
    </xf>
    <xf numFmtId="168" fontId="35" fillId="0" borderId="0" xfId="43" applyNumberFormat="1" applyFont="1" applyFill="1" applyBorder="1" applyAlignment="1">
      <alignment horizontal="right" vertical="center"/>
    </xf>
    <xf numFmtId="0" fontId="40" fillId="24" borderId="35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right" vertical="center" wrapText="1"/>
    </xf>
    <xf numFmtId="169" fontId="40" fillId="24" borderId="35" xfId="58" applyNumberFormat="1" applyFont="1" applyFill="1" applyBorder="1" applyAlignment="1">
      <alignment horizontal="center" vertical="center" wrapText="1"/>
    </xf>
    <xf numFmtId="169" fontId="40" fillId="24" borderId="35" xfId="58" applyNumberFormat="1" applyFont="1" applyFill="1" applyBorder="1" applyAlignment="1">
      <alignment horizontal="center" vertical="center"/>
    </xf>
    <xf numFmtId="176" fontId="31" fillId="0" borderId="0" xfId="60" applyNumberFormat="1" applyFont="1" applyBorder="1" applyAlignment="1">
      <alignment horizontal="center" vertical="center"/>
    </xf>
    <xf numFmtId="0" fontId="33" fillId="24" borderId="49" xfId="0" applyFont="1" applyFill="1" applyBorder="1" applyAlignment="1">
      <alignment horizontal="center" vertical="center" wrapText="1"/>
    </xf>
    <xf numFmtId="0" fontId="38" fillId="0" borderId="0" xfId="58" applyFont="1" applyAlignment="1">
      <alignment vertical="center"/>
    </xf>
    <xf numFmtId="0" fontId="43" fillId="0" borderId="0" xfId="58" applyFont="1" applyAlignment="1">
      <alignment horizontal="right" vertical="center"/>
    </xf>
    <xf numFmtId="0" fontId="39" fillId="0" borderId="0" xfId="0" applyFont="1" applyAlignment="1">
      <alignment vertical="center"/>
    </xf>
    <xf numFmtId="0" fontId="40" fillId="24" borderId="59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175" fontId="35" fillId="0" borderId="0" xfId="0" applyNumberFormat="1" applyFont="1" applyAlignment="1">
      <alignment vertical="center"/>
    </xf>
    <xf numFmtId="0" fontId="35" fillId="22" borderId="0" xfId="0" applyFont="1" applyFill="1" applyBorder="1" applyAlignment="1">
      <alignment horizontal="left" vertical="center" wrapText="1" indent="1"/>
    </xf>
    <xf numFmtId="175" fontId="35" fillId="22" borderId="0" xfId="0" applyNumberFormat="1" applyFont="1" applyFill="1" applyBorder="1" applyAlignment="1">
      <alignment horizontal="center" vertical="center"/>
    </xf>
    <xf numFmtId="0" fontId="35" fillId="22" borderId="0" xfId="0" applyFont="1" applyFill="1" applyAlignment="1">
      <alignment vertical="center"/>
    </xf>
    <xf numFmtId="0" fontId="39" fillId="0" borderId="0" xfId="0" applyFont="1" applyFill="1" applyBorder="1" applyAlignment="1"/>
    <xf numFmtId="0" fontId="39" fillId="0" borderId="0" xfId="0" applyFont="1" applyFill="1" applyBorder="1" applyAlignment="1">
      <alignment horizontal="justify" wrapText="1"/>
    </xf>
    <xf numFmtId="168" fontId="31" fillId="0" borderId="33" xfId="43" applyNumberFormat="1" applyFont="1" applyFill="1" applyBorder="1" applyAlignment="1">
      <alignment horizontal="center" vertical="center"/>
    </xf>
    <xf numFmtId="175" fontId="37" fillId="0" borderId="0" xfId="0" applyNumberFormat="1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169" fontId="40" fillId="0" borderId="0" xfId="0" applyNumberFormat="1" applyFont="1" applyFill="1" applyBorder="1" applyAlignment="1">
      <alignment horizontal="center" vertical="center" wrapText="1"/>
    </xf>
    <xf numFmtId="0" fontId="40" fillId="21" borderId="27" xfId="0" applyFont="1" applyFill="1" applyBorder="1" applyAlignment="1">
      <alignment horizontal="right" vertical="center"/>
    </xf>
    <xf numFmtId="0" fontId="40" fillId="21" borderId="21" xfId="0" applyFont="1" applyFill="1" applyBorder="1" applyAlignment="1">
      <alignment horizontal="right" vertical="center"/>
    </xf>
    <xf numFmtId="169" fontId="40" fillId="21" borderId="21" xfId="0" applyNumberFormat="1" applyFont="1" applyFill="1" applyBorder="1" applyAlignment="1">
      <alignment horizontal="right" vertical="center"/>
    </xf>
    <xf numFmtId="169" fontId="40" fillId="21" borderId="17" xfId="0" applyNumberFormat="1" applyFont="1" applyFill="1" applyBorder="1" applyAlignment="1">
      <alignment horizontal="right" vertical="center"/>
    </xf>
    <xf numFmtId="168" fontId="35" fillId="0" borderId="0" xfId="43" applyNumberFormat="1" applyFont="1" applyBorder="1" applyAlignment="1">
      <alignment vertical="center"/>
    </xf>
    <xf numFmtId="164" fontId="35" fillId="0" borderId="0" xfId="0" applyNumberFormat="1" applyFont="1" applyFill="1" applyBorder="1" applyAlignment="1">
      <alignment horizontal="right" vertical="center"/>
    </xf>
    <xf numFmtId="164" fontId="42" fillId="0" borderId="22" xfId="0" applyNumberFormat="1" applyFont="1" applyFill="1" applyBorder="1" applyAlignment="1">
      <alignment horizontal="right" vertical="center"/>
    </xf>
    <xf numFmtId="168" fontId="35" fillId="0" borderId="0" xfId="43" applyNumberFormat="1" applyFont="1" applyAlignment="1">
      <alignment vertical="center"/>
    </xf>
    <xf numFmtId="168" fontId="35" fillId="0" borderId="16" xfId="43" applyNumberFormat="1" applyFont="1" applyBorder="1" applyAlignment="1">
      <alignment vertical="center"/>
    </xf>
    <xf numFmtId="168" fontId="42" fillId="0" borderId="0" xfId="43" applyNumberFormat="1" applyFont="1" applyFill="1" applyBorder="1" applyAlignment="1">
      <alignment vertical="center"/>
    </xf>
    <xf numFmtId="168" fontId="42" fillId="0" borderId="0" xfId="43" applyNumberFormat="1" applyFont="1" applyBorder="1" applyAlignment="1">
      <alignment vertical="center"/>
    </xf>
    <xf numFmtId="164" fontId="42" fillId="0" borderId="19" xfId="0" applyNumberFormat="1" applyFont="1" applyFill="1" applyBorder="1" applyAlignment="1">
      <alignment horizontal="right" vertical="center"/>
    </xf>
    <xf numFmtId="164" fontId="42" fillId="0" borderId="23" xfId="0" applyNumberFormat="1" applyFont="1" applyFill="1" applyBorder="1" applyAlignment="1">
      <alignment horizontal="right" vertical="center"/>
    </xf>
    <xf numFmtId="168" fontId="42" fillId="0" borderId="19" xfId="43" applyNumberFormat="1" applyFont="1" applyFill="1" applyBorder="1" applyAlignment="1">
      <alignment horizontal="right" vertical="center"/>
    </xf>
    <xf numFmtId="168" fontId="42" fillId="0" borderId="20" xfId="43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164" fontId="35" fillId="0" borderId="10" xfId="0" applyNumberFormat="1" applyFont="1" applyBorder="1" applyAlignment="1">
      <alignment vertical="center"/>
    </xf>
    <xf numFmtId="164" fontId="35" fillId="0" borderId="24" xfId="0" applyNumberFormat="1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168" fontId="35" fillId="0" borderId="0" xfId="0" applyNumberFormat="1" applyFont="1" applyFill="1" applyBorder="1" applyAlignment="1">
      <alignment vertical="center"/>
    </xf>
    <xf numFmtId="168" fontId="35" fillId="0" borderId="12" xfId="43" applyNumberFormat="1" applyFont="1" applyBorder="1" applyAlignment="1">
      <alignment horizontal="right" vertical="center"/>
    </xf>
    <xf numFmtId="168" fontId="35" fillId="0" borderId="25" xfId="43" applyNumberFormat="1" applyFont="1" applyBorder="1" applyAlignment="1">
      <alignment horizontal="righ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/>
    </xf>
    <xf numFmtId="9" fontId="42" fillId="0" borderId="13" xfId="43" applyFont="1" applyFill="1" applyBorder="1" applyAlignment="1">
      <alignment horizontal="right" vertical="center"/>
    </xf>
    <xf numFmtId="9" fontId="42" fillId="0" borderId="13" xfId="43" applyNumberFormat="1" applyFont="1" applyFill="1" applyBorder="1" applyAlignment="1">
      <alignment horizontal="right" vertical="center"/>
    </xf>
    <xf numFmtId="9" fontId="42" fillId="0" borderId="26" xfId="43" applyNumberFormat="1" applyFont="1" applyFill="1" applyBorder="1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39" fillId="0" borderId="0" xfId="0" applyFont="1" applyFill="1" applyBorder="1" applyAlignment="1">
      <alignment vertical="center"/>
    </xf>
    <xf numFmtId="164" fontId="39" fillId="0" borderId="0" xfId="0" applyNumberFormat="1" applyFont="1" applyAlignment="1">
      <alignment vertical="center"/>
    </xf>
    <xf numFmtId="0" fontId="39" fillId="0" borderId="0" xfId="0" applyFont="1" applyAlignment="1">
      <alignment horizontal="right" vertical="center"/>
    </xf>
    <xf numFmtId="167" fontId="39" fillId="0" borderId="0" xfId="54" applyNumberFormat="1" applyFont="1" applyAlignment="1">
      <alignment vertical="center"/>
    </xf>
    <xf numFmtId="167" fontId="46" fillId="0" borderId="0" xfId="54" applyNumberFormat="1" applyFont="1" applyAlignment="1">
      <alignment vertical="center"/>
    </xf>
    <xf numFmtId="0" fontId="46" fillId="0" borderId="0" xfId="0" applyFont="1" applyAlignment="1">
      <alignment vertical="center"/>
    </xf>
    <xf numFmtId="0" fontId="44" fillId="0" borderId="0" xfId="0" applyFont="1"/>
    <xf numFmtId="0" fontId="44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47" fillId="0" borderId="0" xfId="0" applyFont="1" applyFill="1" applyBorder="1"/>
    <xf numFmtId="0" fontId="47" fillId="0" borderId="0" xfId="0" applyFont="1"/>
    <xf numFmtId="0" fontId="48" fillId="0" borderId="0" xfId="0" applyFont="1" applyFill="1" applyBorder="1"/>
    <xf numFmtId="0" fontId="49" fillId="0" borderId="0" xfId="0" applyFont="1"/>
    <xf numFmtId="0" fontId="45" fillId="0" borderId="0" xfId="0" applyFont="1"/>
    <xf numFmtId="0" fontId="50" fillId="0" borderId="0" xfId="0" applyFont="1"/>
    <xf numFmtId="0" fontId="51" fillId="0" borderId="0" xfId="0" applyFont="1" applyFill="1" applyBorder="1" applyAlignment="1">
      <alignment horizontal="right" vertical="center"/>
    </xf>
    <xf numFmtId="168" fontId="51" fillId="0" borderId="0" xfId="43" applyNumberFormat="1" applyFont="1" applyFill="1" applyBorder="1" applyAlignment="1">
      <alignment horizontal="center" vertical="center"/>
    </xf>
    <xf numFmtId="0" fontId="52" fillId="0" borderId="0" xfId="0" applyFont="1"/>
    <xf numFmtId="0" fontId="44" fillId="22" borderId="0" xfId="0" applyFont="1" applyFill="1"/>
    <xf numFmtId="0" fontId="35" fillId="0" borderId="0" xfId="0" applyFont="1"/>
    <xf numFmtId="168" fontId="53" fillId="0" borderId="0" xfId="43" applyNumberFormat="1" applyFont="1"/>
    <xf numFmtId="0" fontId="35" fillId="22" borderId="0" xfId="0" applyFont="1" applyFill="1"/>
    <xf numFmtId="3" fontId="49" fillId="0" borderId="0" xfId="0" applyNumberFormat="1" applyFont="1"/>
    <xf numFmtId="164" fontId="49" fillId="0" borderId="0" xfId="0" applyNumberFormat="1" applyFont="1" applyFill="1" applyBorder="1"/>
    <xf numFmtId="168" fontId="35" fillId="22" borderId="0" xfId="43" applyNumberFormat="1" applyFont="1" applyFill="1"/>
    <xf numFmtId="0" fontId="35" fillId="22" borderId="0" xfId="0" applyFont="1" applyFill="1" applyAlignment="1">
      <alignment horizontal="left" indent="2"/>
    </xf>
    <xf numFmtId="0" fontId="53" fillId="0" borderId="0" xfId="0" applyFont="1"/>
    <xf numFmtId="168" fontId="35" fillId="22" borderId="0" xfId="0" applyNumberFormat="1" applyFont="1" applyFill="1"/>
    <xf numFmtId="164" fontId="33" fillId="0" borderId="0" xfId="0" applyNumberFormat="1" applyFont="1" applyFill="1" applyBorder="1"/>
    <xf numFmtId="164" fontId="42" fillId="0" borderId="0" xfId="0" applyNumberFormat="1" applyFont="1" applyFill="1" applyBorder="1"/>
    <xf numFmtId="9" fontId="35" fillId="0" borderId="0" xfId="43" applyFont="1"/>
    <xf numFmtId="167" fontId="35" fillId="0" borderId="0" xfId="54" applyNumberFormat="1" applyFont="1"/>
    <xf numFmtId="2" fontId="35" fillId="0" borderId="0" xfId="0" applyNumberFormat="1" applyFont="1"/>
    <xf numFmtId="0" fontId="42" fillId="0" borderId="0" xfId="0" applyFont="1"/>
    <xf numFmtId="167" fontId="42" fillId="0" borderId="0" xfId="54" applyNumberFormat="1" applyFont="1" applyFill="1" applyBorder="1"/>
    <xf numFmtId="168" fontId="35" fillId="0" borderId="0" xfId="0" applyNumberFormat="1" applyFont="1"/>
    <xf numFmtId="9" fontId="42" fillId="0" borderId="0" xfId="43" applyFont="1"/>
    <xf numFmtId="164" fontId="42" fillId="0" borderId="0" xfId="0" applyNumberFormat="1" applyFont="1"/>
    <xf numFmtId="169" fontId="33" fillId="24" borderId="53" xfId="0" applyNumberFormat="1" applyFont="1" applyFill="1" applyBorder="1" applyAlignment="1">
      <alignment horizontal="center" vertical="center"/>
    </xf>
    <xf numFmtId="167" fontId="35" fillId="0" borderId="0" xfId="54" applyNumberFormat="1" applyFont="1" applyFill="1" applyBorder="1"/>
    <xf numFmtId="168" fontId="35" fillId="0" borderId="0" xfId="43" applyNumberFormat="1" applyFont="1" applyFill="1" applyBorder="1"/>
    <xf numFmtId="9" fontId="44" fillId="0" borderId="0" xfId="43" applyFont="1"/>
    <xf numFmtId="0" fontId="39" fillId="0" borderId="0" xfId="0" applyFont="1" applyAlignment="1">
      <alignment horizontal="left"/>
    </xf>
    <xf numFmtId="0" fontId="39" fillId="0" borderId="0" xfId="0" applyFont="1"/>
    <xf numFmtId="0" fontId="39" fillId="0" borderId="0" xfId="0" applyFont="1" applyAlignment="1">
      <alignment horizontal="right"/>
    </xf>
    <xf numFmtId="0" fontId="39" fillId="0" borderId="0" xfId="0" applyFont="1" applyFill="1" applyBorder="1"/>
    <xf numFmtId="0" fontId="38" fillId="0" borderId="0" xfId="0" applyFont="1" applyAlignment="1">
      <alignment horizontal="left"/>
    </xf>
    <xf numFmtId="0" fontId="44" fillId="0" borderId="0" xfId="0" applyFont="1" applyFill="1" applyBorder="1"/>
    <xf numFmtId="0" fontId="42" fillId="0" borderId="0" xfId="0" applyFont="1" applyBorder="1" applyAlignment="1">
      <alignment horizontal="left"/>
    </xf>
    <xf numFmtId="164" fontId="42" fillId="0" borderId="0" xfId="0" applyNumberFormat="1" applyFont="1" applyBorder="1"/>
    <xf numFmtId="0" fontId="35" fillId="0" borderId="0" xfId="0" applyFont="1" applyAlignment="1">
      <alignment horizontal="left"/>
    </xf>
    <xf numFmtId="0" fontId="42" fillId="0" borderId="15" xfId="0" applyFont="1" applyBorder="1" applyAlignment="1">
      <alignment horizontal="left"/>
    </xf>
    <xf numFmtId="167" fontId="42" fillId="0" borderId="15" xfId="54" applyNumberFormat="1" applyFont="1" applyBorder="1"/>
    <xf numFmtId="0" fontId="42" fillId="0" borderId="0" xfId="0" applyFont="1" applyAlignment="1">
      <alignment horizontal="left" indent="1"/>
    </xf>
    <xf numFmtId="167" fontId="42" fillId="0" borderId="0" xfId="54" applyNumberFormat="1" applyFont="1"/>
    <xf numFmtId="0" fontId="35" fillId="0" borderId="0" xfId="0" applyFont="1" applyAlignment="1">
      <alignment horizontal="left" indent="2"/>
    </xf>
    <xf numFmtId="0" fontId="42" fillId="0" borderId="0" xfId="0" applyFont="1" applyBorder="1" applyAlignment="1">
      <alignment horizontal="left" indent="1"/>
    </xf>
    <xf numFmtId="167" fontId="42" fillId="0" borderId="0" xfId="54" applyNumberFormat="1" applyFont="1" applyBorder="1"/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54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/>
    </xf>
    <xf numFmtId="0" fontId="40" fillId="21" borderId="21" xfId="0" applyFont="1" applyFill="1" applyBorder="1" applyAlignment="1">
      <alignment horizontal="right" vertical="center" wrapText="1"/>
    </xf>
    <xf numFmtId="0" fontId="40" fillId="21" borderId="17" xfId="0" applyFont="1" applyFill="1" applyBorder="1" applyAlignment="1">
      <alignment horizontal="right" vertical="center" wrapText="1"/>
    </xf>
    <xf numFmtId="0" fontId="49" fillId="0" borderId="0" xfId="0" applyFont="1" applyAlignment="1">
      <alignment vertical="center"/>
    </xf>
    <xf numFmtId="168" fontId="42" fillId="0" borderId="19" xfId="43" applyNumberFormat="1" applyFont="1" applyBorder="1" applyAlignment="1">
      <alignment vertical="center"/>
    </xf>
    <xf numFmtId="168" fontId="42" fillId="0" borderId="20" xfId="43" applyNumberFormat="1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Fill="1" applyAlignment="1">
      <alignment vertical="center"/>
    </xf>
    <xf numFmtId="168" fontId="39" fillId="0" borderId="0" xfId="43" applyNumberFormat="1" applyFont="1" applyAlignment="1">
      <alignment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right" vertical="center" wrapText="1"/>
    </xf>
    <xf numFmtId="167" fontId="35" fillId="0" borderId="0" xfId="0" applyNumberFormat="1" applyFont="1"/>
    <xf numFmtId="0" fontId="50" fillId="0" borderId="0" xfId="0" applyFont="1" applyFill="1" applyBorder="1"/>
    <xf numFmtId="0" fontId="51" fillId="0" borderId="0" xfId="0" applyFont="1" applyFill="1" applyBorder="1"/>
    <xf numFmtId="0" fontId="51" fillId="0" borderId="0" xfId="0" applyFont="1" applyAlignment="1">
      <alignment horizontal="right" vertical="center"/>
    </xf>
    <xf numFmtId="0" fontId="45" fillId="0" borderId="0" xfId="0" applyFont="1" applyFill="1" applyBorder="1"/>
    <xf numFmtId="169" fontId="28" fillId="0" borderId="0" xfId="0" applyNumberFormat="1" applyFont="1" applyFill="1" applyBorder="1" applyAlignment="1">
      <alignment horizontal="center" vertical="center"/>
    </xf>
    <xf numFmtId="169" fontId="51" fillId="0" borderId="0" xfId="0" applyNumberFormat="1" applyFont="1" applyFill="1" applyBorder="1" applyAlignment="1">
      <alignment horizontal="right" vertical="center"/>
    </xf>
    <xf numFmtId="169" fontId="51" fillId="0" borderId="0" xfId="0" applyNumberFormat="1" applyFont="1" applyFill="1" applyBorder="1" applyAlignment="1">
      <alignment horizontal="center" vertical="center"/>
    </xf>
    <xf numFmtId="169" fontId="40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right" vertical="center"/>
    </xf>
    <xf numFmtId="168" fontId="33" fillId="0" borderId="0" xfId="43" applyNumberFormat="1" applyFont="1" applyFill="1" applyBorder="1"/>
    <xf numFmtId="167" fontId="51" fillId="0" borderId="0" xfId="54" applyNumberFormat="1" applyFont="1" applyFill="1" applyBorder="1" applyAlignment="1">
      <alignment horizontal="right" vertical="center"/>
    </xf>
    <xf numFmtId="167" fontId="51" fillId="0" borderId="0" xfId="54" applyNumberFormat="1" applyFont="1" applyFill="1" applyBorder="1"/>
    <xf numFmtId="168" fontId="49" fillId="0" borderId="0" xfId="43" applyNumberFormat="1" applyFont="1" applyFill="1" applyBorder="1"/>
    <xf numFmtId="168" fontId="53" fillId="0" borderId="0" xfId="43" applyNumberFormat="1" applyFont="1" applyFill="1" applyBorder="1"/>
    <xf numFmtId="167" fontId="49" fillId="0" borderId="0" xfId="54" applyNumberFormat="1" applyFont="1" applyFill="1" applyBorder="1"/>
    <xf numFmtId="167" fontId="53" fillId="0" borderId="0" xfId="54" applyNumberFormat="1" applyFont="1" applyFill="1" applyBorder="1"/>
    <xf numFmtId="168" fontId="35" fillId="0" borderId="0" xfId="43" applyNumberFormat="1" applyFont="1"/>
    <xf numFmtId="167" fontId="33" fillId="0" borderId="0" xfId="54" applyNumberFormat="1" applyFont="1" applyFill="1" applyBorder="1"/>
    <xf numFmtId="167" fontId="55" fillId="0" borderId="0" xfId="54" applyNumberFormat="1" applyFont="1" applyFill="1" applyBorder="1"/>
    <xf numFmtId="168" fontId="49" fillId="0" borderId="0" xfId="54" applyNumberFormat="1" applyFont="1" applyFill="1" applyBorder="1"/>
    <xf numFmtId="168" fontId="53" fillId="0" borderId="0" xfId="54" applyNumberFormat="1" applyFont="1" applyFill="1" applyBorder="1"/>
    <xf numFmtId="168" fontId="35" fillId="0" borderId="0" xfId="54" applyNumberFormat="1" applyFont="1" applyFill="1" applyBorder="1"/>
    <xf numFmtId="0" fontId="38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vertical="center"/>
    </xf>
    <xf numFmtId="166" fontId="39" fillId="0" borderId="0" xfId="54" applyNumberFormat="1" applyFont="1" applyFill="1" applyAlignment="1">
      <alignment vertical="center"/>
    </xf>
    <xf numFmtId="166" fontId="39" fillId="0" borderId="0" xfId="54" applyNumberFormat="1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166" fontId="39" fillId="0" borderId="0" xfId="54" applyFont="1" applyAlignment="1">
      <alignment vertical="center"/>
    </xf>
    <xf numFmtId="0" fontId="36" fillId="0" borderId="0" xfId="56" applyFont="1" applyAlignment="1">
      <alignment vertical="center"/>
    </xf>
    <xf numFmtId="168" fontId="31" fillId="0" borderId="0" xfId="60" applyNumberFormat="1" applyFont="1" applyBorder="1" applyAlignment="1">
      <alignment horizontal="center" vertical="center"/>
    </xf>
    <xf numFmtId="166" fontId="39" fillId="0" borderId="0" xfId="61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5" fillId="0" borderId="18" xfId="0" applyFont="1" applyBorder="1" applyAlignment="1">
      <alignment vertical="center"/>
    </xf>
    <xf numFmtId="167" fontId="39" fillId="0" borderId="0" xfId="54" applyNumberFormat="1" applyFont="1" applyFill="1" applyBorder="1" applyAlignment="1">
      <alignment vertical="center"/>
    </xf>
    <xf numFmtId="167" fontId="39" fillId="0" borderId="0" xfId="54" applyNumberFormat="1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167" fontId="46" fillId="0" borderId="0" xfId="54" applyNumberFormat="1" applyFont="1" applyFill="1" applyBorder="1" applyAlignment="1">
      <alignment vertical="center"/>
    </xf>
    <xf numFmtId="167" fontId="46" fillId="0" borderId="0" xfId="54" applyNumberFormat="1" applyFont="1" applyFill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3" fontId="35" fillId="0" borderId="0" xfId="43" applyNumberFormat="1" applyFont="1" applyAlignment="1">
      <alignment vertical="center"/>
    </xf>
    <xf numFmtId="3" fontId="35" fillId="0" borderId="0" xfId="0" applyNumberFormat="1" applyFont="1" applyAlignment="1">
      <alignment vertical="center"/>
    </xf>
    <xf numFmtId="10" fontId="35" fillId="0" borderId="0" xfId="43" applyNumberFormat="1" applyFont="1" applyAlignment="1">
      <alignment vertical="center"/>
    </xf>
    <xf numFmtId="168" fontId="42" fillId="0" borderId="0" xfId="43" applyNumberFormat="1" applyFont="1" applyBorder="1" applyAlignment="1">
      <alignment horizontal="right" vertical="center"/>
    </xf>
    <xf numFmtId="9" fontId="35" fillId="0" borderId="0" xfId="43" applyFont="1" applyBorder="1" applyAlignment="1">
      <alignment horizontal="right" vertical="center"/>
    </xf>
    <xf numFmtId="167" fontId="35" fillId="0" borderId="0" xfId="54" applyNumberFormat="1" applyFont="1" applyAlignment="1">
      <alignment vertical="center"/>
    </xf>
    <xf numFmtId="0" fontId="38" fillId="0" borderId="0" xfId="0" applyFont="1" applyBorder="1" applyAlignment="1">
      <alignment vertical="center" wrapText="1"/>
    </xf>
    <xf numFmtId="0" fontId="38" fillId="0" borderId="0" xfId="0" applyFont="1" applyAlignment="1">
      <alignment horizontal="right" vertical="center"/>
    </xf>
    <xf numFmtId="0" fontId="39" fillId="0" borderId="0" xfId="0" applyFont="1" applyBorder="1" applyAlignment="1">
      <alignment vertical="center" wrapText="1"/>
    </xf>
    <xf numFmtId="0" fontId="40" fillId="24" borderId="35" xfId="58" applyFont="1" applyFill="1" applyBorder="1" applyAlignment="1">
      <alignment horizontal="left" vertical="center"/>
    </xf>
    <xf numFmtId="49" fontId="31" fillId="0" borderId="0" xfId="58" applyNumberFormat="1" applyFont="1" applyBorder="1" applyAlignment="1">
      <alignment vertical="center"/>
    </xf>
    <xf numFmtId="0" fontId="33" fillId="24" borderId="38" xfId="0" applyFont="1" applyFill="1" applyBorder="1" applyAlignment="1">
      <alignment vertical="center"/>
    </xf>
    <xf numFmtId="0" fontId="31" fillId="0" borderId="61" xfId="0" applyFont="1" applyFill="1" applyBorder="1" applyAlignment="1">
      <alignment horizontal="left" vertical="center"/>
    </xf>
    <xf numFmtId="0" fontId="31" fillId="23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168" fontId="32" fillId="0" borderId="61" xfId="0" applyNumberFormat="1" applyFont="1" applyBorder="1" applyAlignment="1">
      <alignment horizontal="center" vertical="center"/>
    </xf>
    <xf numFmtId="169" fontId="28" fillId="24" borderId="6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3" fontId="31" fillId="0" borderId="0" xfId="54" applyNumberFormat="1" applyFont="1" applyFill="1" applyBorder="1" applyAlignment="1">
      <alignment horizontal="center" vertical="center"/>
    </xf>
    <xf numFmtId="168" fontId="31" fillId="0" borderId="0" xfId="43" applyNumberFormat="1" applyFont="1" applyFill="1" applyBorder="1" applyAlignment="1">
      <alignment horizontal="center" vertical="center"/>
    </xf>
    <xf numFmtId="3" fontId="31" fillId="0" borderId="62" xfId="54" applyNumberFormat="1" applyFont="1" applyFill="1" applyBorder="1" applyAlignment="1">
      <alignment horizontal="center" vertical="center"/>
    </xf>
    <xf numFmtId="0" fontId="33" fillId="24" borderId="35" xfId="0" applyFont="1" applyFill="1" applyBorder="1" applyAlignment="1">
      <alignment horizontal="center" vertical="center" wrapText="1"/>
    </xf>
    <xf numFmtId="168" fontId="31" fillId="0" borderId="40" xfId="60" applyNumberFormat="1" applyFont="1" applyFill="1" applyBorder="1" applyAlignment="1">
      <alignment horizontal="center" vertical="center"/>
    </xf>
    <xf numFmtId="168" fontId="31" fillId="0" borderId="0" xfId="60" applyNumberFormat="1" applyFont="1" applyFill="1" applyBorder="1" applyAlignment="1">
      <alignment horizontal="center" vertical="center"/>
    </xf>
    <xf numFmtId="168" fontId="31" fillId="23" borderId="40" xfId="60" applyNumberFormat="1" applyFont="1" applyFill="1" applyBorder="1" applyAlignment="1">
      <alignment horizontal="center" vertical="center"/>
    </xf>
    <xf numFmtId="168" fontId="31" fillId="23" borderId="0" xfId="6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168" fontId="32" fillId="25" borderId="41" xfId="60" applyNumberFormat="1" applyFont="1" applyFill="1" applyBorder="1" applyAlignment="1">
      <alignment horizontal="center" vertical="center"/>
    </xf>
    <xf numFmtId="168" fontId="32" fillId="25" borderId="32" xfId="60" applyNumberFormat="1" applyFont="1" applyFill="1" applyBorder="1" applyAlignment="1">
      <alignment horizontal="center" vertical="center"/>
    </xf>
    <xf numFmtId="168" fontId="33" fillId="24" borderId="40" xfId="60" applyNumberFormat="1" applyFont="1" applyFill="1" applyBorder="1" applyAlignment="1">
      <alignment horizontal="center" vertical="center"/>
    </xf>
    <xf numFmtId="168" fontId="33" fillId="24" borderId="0" xfId="60" applyNumberFormat="1" applyFont="1" applyFill="1" applyBorder="1" applyAlignment="1">
      <alignment horizontal="center" vertical="center"/>
    </xf>
    <xf numFmtId="168" fontId="31" fillId="26" borderId="38" xfId="60" applyNumberFormat="1" applyFont="1" applyFill="1" applyBorder="1" applyAlignment="1">
      <alignment horizontal="center" vertical="center"/>
    </xf>
    <xf numFmtId="3" fontId="32" fillId="0" borderId="0" xfId="65" applyNumberFormat="1" applyFont="1" applyBorder="1" applyAlignment="1">
      <alignment horizontal="center" vertical="center"/>
    </xf>
    <xf numFmtId="3" fontId="32" fillId="25" borderId="32" xfId="65" applyNumberFormat="1" applyFont="1" applyFill="1" applyBorder="1" applyAlignment="1">
      <alignment horizontal="center" vertical="center"/>
    </xf>
    <xf numFmtId="168" fontId="33" fillId="24" borderId="38" xfId="60" applyNumberFormat="1" applyFont="1" applyFill="1" applyBorder="1" applyAlignment="1">
      <alignment horizontal="center" vertical="center"/>
    </xf>
    <xf numFmtId="3" fontId="33" fillId="24" borderId="38" xfId="65" applyNumberFormat="1" applyFont="1" applyFill="1" applyBorder="1" applyAlignment="1">
      <alignment horizontal="center" vertical="center"/>
    </xf>
    <xf numFmtId="168" fontId="32" fillId="0" borderId="33" xfId="60" applyNumberFormat="1" applyFont="1" applyBorder="1" applyAlignment="1">
      <alignment horizontal="center" vertical="center"/>
    </xf>
    <xf numFmtId="168" fontId="32" fillId="23" borderId="33" xfId="60" applyNumberFormat="1" applyFont="1" applyFill="1" applyBorder="1" applyAlignment="1">
      <alignment horizontal="center" vertical="center"/>
    </xf>
    <xf numFmtId="168" fontId="30" fillId="0" borderId="33" xfId="60" applyNumberFormat="1" applyFont="1" applyBorder="1" applyAlignment="1">
      <alignment horizontal="center" vertical="center"/>
    </xf>
    <xf numFmtId="168" fontId="30" fillId="23" borderId="33" xfId="60" applyNumberFormat="1" applyFont="1" applyFill="1" applyBorder="1" applyAlignment="1">
      <alignment horizontal="center" vertical="center"/>
    </xf>
    <xf numFmtId="168" fontId="30" fillId="0" borderId="33" xfId="60" applyNumberFormat="1" applyFont="1" applyFill="1" applyBorder="1" applyAlignment="1">
      <alignment horizontal="center" vertical="center"/>
    </xf>
    <xf numFmtId="168" fontId="32" fillId="0" borderId="33" xfId="60" applyNumberFormat="1" applyFont="1" applyFill="1" applyBorder="1" applyAlignment="1">
      <alignment horizontal="center" vertical="center"/>
    </xf>
    <xf numFmtId="168" fontId="32" fillId="25" borderId="34" xfId="60" applyNumberFormat="1" applyFont="1" applyFill="1" applyBorder="1" applyAlignment="1">
      <alignment horizontal="center" vertical="center"/>
    </xf>
    <xf numFmtId="168" fontId="33" fillId="24" borderId="34" xfId="60" applyNumberFormat="1" applyFont="1" applyFill="1" applyBorder="1" applyAlignment="1">
      <alignment horizontal="center" vertical="center"/>
    </xf>
    <xf numFmtId="3" fontId="33" fillId="24" borderId="32" xfId="65" applyNumberFormat="1" applyFont="1" applyFill="1" applyBorder="1" applyAlignment="1">
      <alignment horizontal="center" vertical="center"/>
    </xf>
    <xf numFmtId="168" fontId="31" fillId="26" borderId="37" xfId="60" applyNumberFormat="1" applyFont="1" applyFill="1" applyBorder="1" applyAlignment="1">
      <alignment horizontal="center" vertical="center"/>
    </xf>
    <xf numFmtId="168" fontId="31" fillId="26" borderId="38" xfId="60" applyNumberFormat="1" applyFont="1" applyFill="1" applyBorder="1" applyAlignment="1">
      <alignment horizontal="center"/>
    </xf>
    <xf numFmtId="168" fontId="33" fillId="24" borderId="52" xfId="60" applyNumberFormat="1" applyFont="1" applyFill="1" applyBorder="1" applyAlignment="1">
      <alignment horizontal="center" vertical="center"/>
    </xf>
    <xf numFmtId="177" fontId="57" fillId="0" borderId="32" xfId="0" applyNumberFormat="1" applyFont="1" applyFill="1" applyBorder="1" applyAlignment="1">
      <alignment horizontal="center"/>
    </xf>
    <xf numFmtId="0" fontId="29" fillId="0" borderId="32" xfId="0" applyFont="1" applyFill="1" applyBorder="1" applyAlignment="1">
      <alignment vertical="center" wrapText="1"/>
    </xf>
    <xf numFmtId="175" fontId="29" fillId="0" borderId="32" xfId="0" applyNumberFormat="1" applyFont="1" applyFill="1" applyBorder="1" applyAlignment="1">
      <alignment horizontal="center" vertical="center" wrapText="1"/>
    </xf>
    <xf numFmtId="168" fontId="29" fillId="0" borderId="32" xfId="43" applyNumberFormat="1" applyFont="1" applyFill="1" applyBorder="1" applyAlignment="1">
      <alignment horizontal="center" vertical="center" wrapText="1"/>
    </xf>
    <xf numFmtId="0" fontId="31" fillId="0" borderId="65" xfId="0" applyFont="1" applyFill="1" applyBorder="1" applyAlignment="1">
      <alignment horizontal="left" vertical="center" wrapText="1" indent="1"/>
    </xf>
    <xf numFmtId="175" fontId="31" fillId="0" borderId="65" xfId="0" applyNumberFormat="1" applyFont="1" applyFill="1" applyBorder="1" applyAlignment="1">
      <alignment horizontal="center" vertical="center"/>
    </xf>
    <xf numFmtId="175" fontId="32" fillId="0" borderId="65" xfId="0" applyNumberFormat="1" applyFont="1" applyFill="1" applyBorder="1" applyAlignment="1">
      <alignment horizontal="center" vertical="center"/>
    </xf>
    <xf numFmtId="168" fontId="31" fillId="0" borderId="66" xfId="43" applyNumberFormat="1" applyFont="1" applyFill="1" applyBorder="1" applyAlignment="1">
      <alignment horizontal="center" vertical="center"/>
    </xf>
    <xf numFmtId="168" fontId="31" fillId="0" borderId="65" xfId="43" applyNumberFormat="1" applyFont="1" applyFill="1" applyBorder="1" applyAlignment="1">
      <alignment horizontal="center" vertical="center"/>
    </xf>
    <xf numFmtId="168" fontId="31" fillId="22" borderId="0" xfId="60" applyNumberFormat="1" applyFont="1" applyFill="1" applyBorder="1" applyAlignment="1">
      <alignment horizontal="center" vertical="center"/>
    </xf>
    <xf numFmtId="168" fontId="33" fillId="24" borderId="32" xfId="60" applyNumberFormat="1" applyFont="1" applyFill="1" applyBorder="1" applyAlignment="1">
      <alignment horizontal="center" vertical="center"/>
    </xf>
    <xf numFmtId="168" fontId="31" fillId="26" borderId="37" xfId="60" applyNumberFormat="1" applyFont="1" applyFill="1" applyBorder="1" applyAlignment="1">
      <alignment horizontal="center" vertical="center" wrapText="1"/>
    </xf>
    <xf numFmtId="169" fontId="28" fillId="24" borderId="39" xfId="0" applyNumberFormat="1" applyFont="1" applyFill="1" applyBorder="1" applyAlignment="1">
      <alignment horizontal="center" vertical="center"/>
    </xf>
    <xf numFmtId="9" fontId="53" fillId="0" borderId="0" xfId="43" applyFont="1" applyFill="1" applyBorder="1"/>
    <xf numFmtId="0" fontId="40" fillId="24" borderId="59" xfId="0" applyFont="1" applyFill="1" applyBorder="1" applyAlignment="1">
      <alignment horizontal="center" vertical="center" wrapText="1"/>
    </xf>
    <xf numFmtId="0" fontId="40" fillId="24" borderId="67" xfId="0" applyFont="1" applyFill="1" applyBorder="1" applyAlignment="1">
      <alignment horizontal="center" vertical="center"/>
    </xf>
    <xf numFmtId="0" fontId="40" fillId="24" borderId="68" xfId="0" applyFont="1" applyFill="1" applyBorder="1" applyAlignment="1">
      <alignment horizontal="center" vertical="center" wrapText="1"/>
    </xf>
    <xf numFmtId="177" fontId="31" fillId="0" borderId="65" xfId="0" applyNumberFormat="1" applyFont="1" applyFill="1" applyBorder="1" applyAlignment="1">
      <alignment horizontal="center" vertical="center"/>
    </xf>
    <xf numFmtId="177" fontId="31" fillId="0" borderId="66" xfId="0" applyNumberFormat="1" applyFont="1" applyFill="1" applyBorder="1" applyAlignment="1">
      <alignment horizontal="center" vertical="center"/>
    </xf>
    <xf numFmtId="9" fontId="37" fillId="0" borderId="0" xfId="43" applyFont="1" applyFill="1" applyBorder="1" applyAlignment="1">
      <alignment vertical="center"/>
    </xf>
    <xf numFmtId="0" fontId="27" fillId="26" borderId="45" xfId="0" applyFont="1" applyFill="1" applyBorder="1" applyAlignment="1">
      <alignment horizontal="center" vertical="center"/>
    </xf>
    <xf numFmtId="0" fontId="27" fillId="26" borderId="46" xfId="0" applyFont="1" applyFill="1" applyBorder="1" applyAlignment="1">
      <alignment horizontal="center" vertical="center"/>
    </xf>
    <xf numFmtId="0" fontId="27" fillId="26" borderId="47" xfId="0" applyFont="1" applyFill="1" applyBorder="1" applyAlignment="1">
      <alignment horizontal="center" vertical="center"/>
    </xf>
    <xf numFmtId="0" fontId="56" fillId="26" borderId="45" xfId="0" applyFont="1" applyFill="1" applyBorder="1" applyAlignment="1">
      <alignment horizontal="center" vertical="center"/>
    </xf>
    <xf numFmtId="0" fontId="56" fillId="26" borderId="46" xfId="0" applyFont="1" applyFill="1" applyBorder="1" applyAlignment="1">
      <alignment horizontal="center" vertical="center"/>
    </xf>
    <xf numFmtId="0" fontId="56" fillId="26" borderId="47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28" fillId="24" borderId="39" xfId="0" applyFont="1" applyFill="1" applyBorder="1" applyAlignment="1">
      <alignment horizontal="center" vertical="center"/>
    </xf>
    <xf numFmtId="0" fontId="28" fillId="24" borderId="31" xfId="0" applyFont="1" applyFill="1" applyBorder="1" applyAlignment="1">
      <alignment horizontal="center" vertical="center"/>
    </xf>
    <xf numFmtId="0" fontId="41" fillId="26" borderId="45" xfId="0" applyFont="1" applyFill="1" applyBorder="1" applyAlignment="1">
      <alignment horizontal="center" vertical="center"/>
    </xf>
    <xf numFmtId="0" fontId="41" fillId="26" borderId="46" xfId="0" applyFont="1" applyFill="1" applyBorder="1" applyAlignment="1">
      <alignment horizontal="center" vertical="center"/>
    </xf>
    <xf numFmtId="0" fontId="41" fillId="26" borderId="47" xfId="0" applyFont="1" applyFill="1" applyBorder="1" applyAlignment="1">
      <alignment horizontal="center" vertical="center"/>
    </xf>
    <xf numFmtId="169" fontId="28" fillId="24" borderId="39" xfId="0" applyNumberFormat="1" applyFont="1" applyFill="1" applyBorder="1" applyAlignment="1">
      <alignment horizontal="center" vertical="center"/>
    </xf>
    <xf numFmtId="169" fontId="28" fillId="24" borderId="31" xfId="0" applyNumberFormat="1" applyFont="1" applyFill="1" applyBorder="1" applyAlignment="1">
      <alignment horizontal="center" vertical="center"/>
    </xf>
    <xf numFmtId="169" fontId="28" fillId="24" borderId="43" xfId="0" applyNumberFormat="1" applyFont="1" applyFill="1" applyBorder="1" applyAlignment="1">
      <alignment horizontal="center" vertical="center" wrapText="1"/>
    </xf>
    <xf numFmtId="169" fontId="28" fillId="24" borderId="50" xfId="0" applyNumberFormat="1" applyFont="1" applyFill="1" applyBorder="1" applyAlignment="1">
      <alignment horizontal="center" vertical="center" wrapText="1"/>
    </xf>
    <xf numFmtId="0" fontId="28" fillId="24" borderId="39" xfId="0" applyFont="1" applyFill="1" applyBorder="1" applyAlignment="1">
      <alignment horizontal="center" vertical="center" wrapText="1"/>
    </xf>
    <xf numFmtId="0" fontId="41" fillId="26" borderId="45" xfId="0" applyFont="1" applyFill="1" applyBorder="1" applyAlignment="1">
      <alignment horizontal="center"/>
    </xf>
    <xf numFmtId="0" fontId="41" fillId="26" borderId="46" xfId="0" applyFont="1" applyFill="1" applyBorder="1" applyAlignment="1">
      <alignment horizontal="center"/>
    </xf>
    <xf numFmtId="0" fontId="41" fillId="26" borderId="47" xfId="0" applyFont="1" applyFill="1" applyBorder="1" applyAlignment="1">
      <alignment horizontal="center"/>
    </xf>
    <xf numFmtId="168" fontId="31" fillId="26" borderId="38" xfId="6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right" vertical="center"/>
    </xf>
    <xf numFmtId="169" fontId="28" fillId="24" borderId="42" xfId="0" applyNumberFormat="1" applyFont="1" applyFill="1" applyBorder="1" applyAlignment="1">
      <alignment horizontal="center" vertical="center" wrapText="1"/>
    </xf>
    <xf numFmtId="169" fontId="28" fillId="24" borderId="44" xfId="0" applyNumberFormat="1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/>
    </xf>
    <xf numFmtId="11" fontId="28" fillId="24" borderId="46" xfId="0" applyNumberFormat="1" applyFont="1" applyFill="1" applyBorder="1" applyAlignment="1">
      <alignment horizontal="center" vertical="center"/>
    </xf>
    <xf numFmtId="11" fontId="28" fillId="24" borderId="47" xfId="0" applyNumberFormat="1" applyFont="1" applyFill="1" applyBorder="1" applyAlignment="1">
      <alignment horizontal="center" vertical="center"/>
    </xf>
    <xf numFmtId="169" fontId="28" fillId="24" borderId="0" xfId="0" applyNumberFormat="1" applyFont="1" applyFill="1" applyBorder="1" applyAlignment="1">
      <alignment horizontal="center" vertical="center"/>
    </xf>
    <xf numFmtId="169" fontId="28" fillId="24" borderId="33" xfId="0" applyNumberFormat="1" applyFont="1" applyFill="1" applyBorder="1" applyAlignment="1">
      <alignment horizontal="center" vertical="center"/>
    </xf>
    <xf numFmtId="169" fontId="28" fillId="24" borderId="48" xfId="0" applyNumberFormat="1" applyFont="1" applyFill="1" applyBorder="1" applyAlignment="1">
      <alignment horizontal="center" vertical="center"/>
    </xf>
    <xf numFmtId="169" fontId="28" fillId="24" borderId="33" xfId="0" applyNumberFormat="1" applyFont="1" applyFill="1" applyBorder="1" applyAlignment="1">
      <alignment horizontal="center" vertical="center" wrapText="1"/>
    </xf>
    <xf numFmtId="169" fontId="28" fillId="24" borderId="48" xfId="0" applyNumberFormat="1" applyFont="1" applyFill="1" applyBorder="1" applyAlignment="1">
      <alignment horizontal="center" vertical="center" wrapText="1"/>
    </xf>
    <xf numFmtId="169" fontId="33" fillId="24" borderId="45" xfId="0" applyNumberFormat="1" applyFont="1" applyFill="1" applyBorder="1" applyAlignment="1">
      <alignment horizontal="center" vertical="center" wrapText="1"/>
    </xf>
    <xf numFmtId="169" fontId="33" fillId="24" borderId="47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169" fontId="40" fillId="24" borderId="37" xfId="0" applyNumberFormat="1" applyFont="1" applyFill="1" applyBorder="1" applyAlignment="1">
      <alignment horizontal="center" vertical="center" wrapText="1"/>
    </xf>
    <xf numFmtId="0" fontId="40" fillId="21" borderId="0" xfId="0" applyFont="1" applyFill="1" applyBorder="1" applyAlignment="1">
      <alignment horizontal="center" vertical="center"/>
    </xf>
    <xf numFmtId="0" fontId="40" fillId="21" borderId="29" xfId="0" applyFont="1" applyFill="1" applyBorder="1" applyAlignment="1">
      <alignment horizontal="center" vertical="center"/>
    </xf>
    <xf numFmtId="169" fontId="40" fillId="21" borderId="14" xfId="0" applyNumberFormat="1" applyFont="1" applyFill="1" applyBorder="1" applyAlignment="1">
      <alignment horizontal="center" vertical="center" wrapText="1"/>
    </xf>
    <xf numFmtId="169" fontId="40" fillId="21" borderId="13" xfId="0" applyNumberFormat="1" applyFont="1" applyFill="1" applyBorder="1" applyAlignment="1">
      <alignment horizontal="center" vertical="center" wrapText="1"/>
    </xf>
    <xf numFmtId="169" fontId="40" fillId="24" borderId="46" xfId="0" applyNumberFormat="1" applyFont="1" applyFill="1" applyBorder="1" applyAlignment="1">
      <alignment horizontal="center" vertical="center" wrapText="1"/>
    </xf>
    <xf numFmtId="0" fontId="40" fillId="24" borderId="54" xfId="0" applyFont="1" applyFill="1" applyBorder="1" applyAlignment="1">
      <alignment horizontal="center" vertical="center" wrapText="1"/>
    </xf>
    <xf numFmtId="0" fontId="40" fillId="24" borderId="55" xfId="0" applyFont="1" applyFill="1" applyBorder="1" applyAlignment="1">
      <alignment horizontal="center" vertical="center" wrapText="1"/>
    </xf>
    <xf numFmtId="0" fontId="40" fillId="24" borderId="42" xfId="0" applyFont="1" applyFill="1" applyBorder="1" applyAlignment="1">
      <alignment horizontal="left" vertical="center" indent="1"/>
    </xf>
    <xf numFmtId="0" fontId="40" fillId="24" borderId="44" xfId="0" applyFont="1" applyFill="1" applyBorder="1" applyAlignment="1">
      <alignment horizontal="left" vertical="center" indent="1"/>
    </xf>
    <xf numFmtId="0" fontId="40" fillId="24" borderId="54" xfId="0" applyFont="1" applyFill="1" applyBorder="1" applyAlignment="1">
      <alignment horizontal="center" vertical="center"/>
    </xf>
    <xf numFmtId="0" fontId="40" fillId="24" borderId="39" xfId="0" applyFont="1" applyFill="1" applyBorder="1" applyAlignment="1">
      <alignment horizontal="center" vertical="center"/>
    </xf>
    <xf numFmtId="0" fontId="40" fillId="24" borderId="56" xfId="0" applyFont="1" applyFill="1" applyBorder="1" applyAlignment="1">
      <alignment horizontal="center" vertical="center" wrapText="1"/>
    </xf>
    <xf numFmtId="0" fontId="40" fillId="24" borderId="60" xfId="0" applyFont="1" applyFill="1" applyBorder="1" applyAlignment="1">
      <alignment horizontal="center" vertical="center" wrapText="1"/>
    </xf>
    <xf numFmtId="0" fontId="40" fillId="24" borderId="59" xfId="0" applyFont="1" applyFill="1" applyBorder="1" applyAlignment="1">
      <alignment horizontal="center" vertical="center" wrapText="1"/>
    </xf>
    <xf numFmtId="0" fontId="41" fillId="26" borderId="63" xfId="0" applyFont="1" applyFill="1" applyBorder="1" applyAlignment="1">
      <alignment horizontal="center" vertical="center"/>
    </xf>
    <xf numFmtId="0" fontId="41" fillId="26" borderId="64" xfId="0" applyFont="1" applyFill="1" applyBorder="1" applyAlignment="1">
      <alignment horizontal="center" vertical="center"/>
    </xf>
    <xf numFmtId="0" fontId="40" fillId="24" borderId="32" xfId="0" applyFont="1" applyFill="1" applyBorder="1" applyAlignment="1">
      <alignment horizontal="center" vertical="center"/>
    </xf>
    <xf numFmtId="0" fontId="40" fillId="24" borderId="60" xfId="0" applyFont="1" applyFill="1" applyBorder="1" applyAlignment="1">
      <alignment horizontal="left" vertical="center"/>
    </xf>
    <xf numFmtId="0" fontId="40" fillId="24" borderId="59" xfId="0" applyFont="1" applyFill="1" applyBorder="1" applyAlignment="1">
      <alignment horizontal="left" vertical="center"/>
    </xf>
  </cellXfs>
  <cellStyles count="66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Excel.Chart" xfId="30"/>
    <cellStyle name="Incorreto" xfId="31" builtinId="27" customBuiltin="1"/>
    <cellStyle name="Millares [0]_11.1.3. bis" xfId="32"/>
    <cellStyle name="Millares_11.1.3. bis" xfId="33"/>
    <cellStyle name="Moeda 2" xfId="34"/>
    <cellStyle name="Moeda 2 2" xfId="57"/>
    <cellStyle name="Moneda [0]_11.1.3. bis" xfId="35"/>
    <cellStyle name="Moneda_11.1.3. bis" xfId="36"/>
    <cellStyle name="Neutra" xfId="37" builtinId="28" customBuiltin="1"/>
    <cellStyle name="Normal" xfId="0" builtinId="0"/>
    <cellStyle name="Normal 2" xfId="38"/>
    <cellStyle name="Normal 2 2" xfId="39"/>
    <cellStyle name="Normal 2 2 2" xfId="62"/>
    <cellStyle name="Normal 2 3" xfId="40"/>
    <cellStyle name="Normal 2 4" xfId="58"/>
    <cellStyle name="Normal 3" xfId="41"/>
    <cellStyle name="Normal 3 2" xfId="59"/>
    <cellStyle name="Normal 4" xfId="56"/>
    <cellStyle name="Normal 5" xfId="63"/>
    <cellStyle name="Nota" xfId="42" builtinId="10" customBuiltin="1"/>
    <cellStyle name="Porcentagem" xfId="43" builtinId="5"/>
    <cellStyle name="Porcentagem 2" xfId="44"/>
    <cellStyle name="Porcentagem 2 2" xfId="60"/>
    <cellStyle name="Porcentagem 3" xfId="64"/>
    <cellStyle name="Saída" xfId="45" builtinId="21" customBuiltin="1"/>
    <cellStyle name="Texto de Aviso" xfId="46" builtinId="11" customBuiltin="1"/>
    <cellStyle name="Texto Explicativo" xfId="47" builtinId="53" customBuiltin="1"/>
    <cellStyle name="Título" xfId="48" builtinId="15" customBuiltin="1"/>
    <cellStyle name="Título 1" xfId="49" builtinId="16" customBuiltin="1"/>
    <cellStyle name="Título 2" xfId="50" builtinId="17" customBuiltin="1"/>
    <cellStyle name="Título 3" xfId="51" builtinId="18" customBuiltin="1"/>
    <cellStyle name="Título 4" xfId="52" builtinId="19" customBuiltin="1"/>
    <cellStyle name="Total" xfId="53" builtinId="25" customBuiltin="1"/>
    <cellStyle name="Vírgula" xfId="54" builtinId="3"/>
    <cellStyle name="Vírgula 2" xfId="55"/>
    <cellStyle name="Vírgula 2 2" xfId="61"/>
    <cellStyle name="Vírgula 3" xfId="6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F0F0F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9999FF"/>
      <color rgb="FFFF8080"/>
      <color rgb="FFCCFFFF"/>
      <color rgb="FFFF9900"/>
      <color rgb="FF002060"/>
      <color rgb="FF99CC00"/>
      <color rgb="FFFFFFCC"/>
      <color rgb="FF993366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002060"/>
                </a:solidFill>
                <a:effectLst/>
                <a:latin typeface="+mn-lt"/>
              </a:rPr>
              <a:t>Participação dos Graus de Instrução dos empregados da Indústria da Transformação da Região - 2014</a:t>
            </a:r>
            <a:endParaRPr lang="pt-BR" sz="1100">
              <a:solidFill>
                <a:srgbClr val="002060"/>
              </a:solidFill>
              <a:effectLst/>
              <a:latin typeface="+mn-lt"/>
            </a:endParaRPr>
          </a:p>
        </c:rich>
      </c:tx>
      <c:layout>
        <c:manualLayout>
          <c:xMode val="edge"/>
          <c:yMode val="edge"/>
          <c:x val="0.1235415573053368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3431321084864378E-2"/>
          <c:y val="0.17490978519381298"/>
          <c:w val="0.88711198600174979"/>
          <c:h val="0.50416190867136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 Ind. Transf. por ensino'!$B$34</c:f>
              <c:strCache>
                <c:ptCount val="1"/>
                <c:pt idx="0">
                  <c:v>Petrópolis (Serrana)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90500"/>
            </a:sp3d>
          </c:spPr>
          <c:invertIfNegative val="0"/>
          <c:dLbls>
            <c:dLbl>
              <c:idx val="2"/>
              <c:layout>
                <c:manualLayout>
                  <c:x val="-9.615384615384615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'Emp Ind. Transf. por ensino'!$C$4:$G$4</c:f>
              <c:strCache>
                <c:ptCount val="5"/>
                <c:pt idx="0">
                  <c:v>Analfabeto</c:v>
                </c:pt>
                <c:pt idx="1">
                  <c:v>Fundamental Incompleto</c:v>
                </c:pt>
                <c:pt idx="2">
                  <c:v>Fundamental completo</c:v>
                </c:pt>
                <c:pt idx="3">
                  <c:v>Médio completo</c:v>
                </c:pt>
                <c:pt idx="4">
                  <c:v>Superior completo</c:v>
                </c:pt>
              </c:strCache>
            </c:strRef>
          </c:cat>
          <c:val>
            <c:numRef>
              <c:f>'Emp Ind. Transf. por ensino'!$C$34:$G$34</c:f>
              <c:numCache>
                <c:formatCode>0.0%</c:formatCode>
                <c:ptCount val="5"/>
                <c:pt idx="0">
                  <c:v>1.1893934093612259E-3</c:v>
                </c:pt>
                <c:pt idx="1">
                  <c:v>0.19764919890855664</c:v>
                </c:pt>
                <c:pt idx="2">
                  <c:v>0.28251591688238997</c:v>
                </c:pt>
                <c:pt idx="3">
                  <c:v>0.46358357237808717</c:v>
                </c:pt>
                <c:pt idx="4">
                  <c:v>5.5061918421604981E-2</c:v>
                </c:pt>
              </c:numCache>
            </c:numRef>
          </c:val>
        </c:ser>
        <c:ser>
          <c:idx val="1"/>
          <c:order val="1"/>
          <c:tx>
            <c:v>RJ</c:v>
          </c:tx>
          <c:spPr>
            <a:solidFill>
              <a:schemeClr val="bg1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 w="190500"/>
            </a:sp3d>
          </c:spPr>
          <c:invertIfNegative val="0"/>
          <c:dLbls>
            <c:dLbl>
              <c:idx val="0"/>
              <c:layout>
                <c:manualLayout>
                  <c:x val="6.4102564102564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025641025641024E-2"/>
                  <c:y val="1.06241685054471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02513628104179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435897435897436E-2"/>
                  <c:y val="3.5413895018157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41025641025629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2">
                        <a:lumMod val="10000"/>
                      </a:schemeClr>
                    </a:solidFill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'Emp Ind. Transf. por ensino'!$C$4:$G$4</c:f>
              <c:strCache>
                <c:ptCount val="5"/>
                <c:pt idx="0">
                  <c:v>Analfabeto</c:v>
                </c:pt>
                <c:pt idx="1">
                  <c:v>Fundamental Incompleto</c:v>
                </c:pt>
                <c:pt idx="2">
                  <c:v>Fundamental completo</c:v>
                </c:pt>
                <c:pt idx="3">
                  <c:v>Médio completo</c:v>
                </c:pt>
                <c:pt idx="4">
                  <c:v>Superior completo</c:v>
                </c:pt>
              </c:strCache>
            </c:strRef>
          </c:cat>
          <c:val>
            <c:numRef>
              <c:f>'Emp Ind. Transf. por ensino'!$C$35:$G$35</c:f>
              <c:numCache>
                <c:formatCode>0.0%</c:formatCode>
                <c:ptCount val="5"/>
                <c:pt idx="0">
                  <c:v>1.9001374876551577E-3</c:v>
                </c:pt>
                <c:pt idx="1">
                  <c:v>0.13252793323134718</c:v>
                </c:pt>
                <c:pt idx="2">
                  <c:v>0.24410594295230534</c:v>
                </c:pt>
                <c:pt idx="3">
                  <c:v>0.4900902383764838</c:v>
                </c:pt>
                <c:pt idx="4">
                  <c:v>0.13137574795220852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6"/>
        <c:overlap val="-14"/>
        <c:axId val="144729984"/>
        <c:axId val="144728448"/>
      </c:barChart>
      <c:valAx>
        <c:axId val="144728448"/>
        <c:scaling>
          <c:orientation val="minMax"/>
          <c:max val="0.5"/>
        </c:scaling>
        <c:delete val="1"/>
        <c:axPos val="l"/>
        <c:numFmt formatCode="0.0%" sourceLinked="1"/>
        <c:majorTickMark val="out"/>
        <c:minorTickMark val="none"/>
        <c:tickLblPos val="nextTo"/>
        <c:crossAx val="144729984"/>
        <c:crosses val="autoZero"/>
        <c:crossBetween val="between"/>
      </c:valAx>
      <c:catAx>
        <c:axId val="1447299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100"/>
            </a:pPr>
            <a:endParaRPr lang="pt-BR"/>
          </a:p>
        </c:txPr>
        <c:crossAx val="14472844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6491015546133652E-2"/>
          <c:y val="0.20969411998855594"/>
          <c:w val="0.19786795881284067"/>
          <c:h val="0.218533417919916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solidFill>
            <a:srgbClr val="00206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effectLst/>
                <a:latin typeface="+mn-lt"/>
              </a:rPr>
              <a:t>Participação dos portes dos estabelecimentos da Indústria da Transformação da Região - 2014</a:t>
            </a:r>
            <a:endParaRPr lang="pt-BR" sz="1100">
              <a:effectLst/>
              <a:latin typeface="+mn-lt"/>
            </a:endParaRPr>
          </a:p>
        </c:rich>
      </c:tx>
      <c:layout>
        <c:manualLayout>
          <c:xMode val="edge"/>
          <c:yMode val="edge"/>
          <c:x val="0.16520820714718354"/>
          <c:y val="8.2057924577609608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3431321084864378E-2"/>
          <c:y val="0.17490978519381298"/>
          <c:w val="0.88711198600174979"/>
          <c:h val="0.50416190867136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'Estab Ind. Transf. por porte'!$B$34</c:f>
              <c:strCache>
                <c:ptCount val="1"/>
                <c:pt idx="0">
                  <c:v>Petrópolis (Serrana)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90500"/>
            </a:sp3d>
          </c:spPr>
          <c:invertIfNegative val="0"/>
          <c:dLbls>
            <c:dLbl>
              <c:idx val="2"/>
              <c:layout>
                <c:manualLayout>
                  <c:x val="-9.615384615384615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'Estab Ind. Transf. por porte'!$C$4:$F$4</c:f>
              <c:strCache>
                <c:ptCount val="4"/>
                <c:pt idx="0">
                  <c:v>Micro</c:v>
                </c:pt>
                <c:pt idx="1">
                  <c:v>Pequena</c:v>
                </c:pt>
                <c:pt idx="2">
                  <c:v>Média</c:v>
                </c:pt>
                <c:pt idx="3">
                  <c:v>Grande</c:v>
                </c:pt>
              </c:strCache>
            </c:strRef>
          </c:cat>
          <c:val>
            <c:numRef>
              <c:f>'Estab Ind. Transf. por porte'!$C$34:$F$34</c:f>
              <c:numCache>
                <c:formatCode>0.0%</c:formatCode>
                <c:ptCount val="4"/>
                <c:pt idx="0">
                  <c:v>0.83622828784119108</c:v>
                </c:pt>
                <c:pt idx="1">
                  <c:v>0.14143920595533499</c:v>
                </c:pt>
                <c:pt idx="2">
                  <c:v>1.8610421836228287E-2</c:v>
                </c:pt>
                <c:pt idx="3">
                  <c:v>3.7220843672456576E-3</c:v>
                </c:pt>
              </c:numCache>
            </c:numRef>
          </c:val>
        </c:ser>
        <c:ser>
          <c:idx val="1"/>
          <c:order val="1"/>
          <c:tx>
            <c:v>RJ</c:v>
          </c:tx>
          <c:spPr>
            <a:solidFill>
              <a:schemeClr val="bg1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 w="190500"/>
            </a:sp3d>
          </c:spPr>
          <c:invertIfNegative val="0"/>
          <c:dLbls>
            <c:dLbl>
              <c:idx val="0"/>
              <c:layout>
                <c:manualLayout>
                  <c:x val="6.4102564102564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025641025641024E-2"/>
                  <c:y val="1.06241685054471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02513628104179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435897435897436E-2"/>
                  <c:y val="3.5413895018157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41025641025629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2">
                        <a:lumMod val="10000"/>
                      </a:schemeClr>
                    </a:solidFill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'Estab Ind. Transf. por porte'!$C$4:$F$4</c:f>
              <c:strCache>
                <c:ptCount val="4"/>
                <c:pt idx="0">
                  <c:v>Micro</c:v>
                </c:pt>
                <c:pt idx="1">
                  <c:v>Pequena</c:v>
                </c:pt>
                <c:pt idx="2">
                  <c:v>Média</c:v>
                </c:pt>
                <c:pt idx="3">
                  <c:v>Grande</c:v>
                </c:pt>
              </c:strCache>
            </c:strRef>
          </c:cat>
          <c:val>
            <c:numRef>
              <c:f>'Estab Ind. Transf. por porte'!$C$35:$F$35</c:f>
              <c:numCache>
                <c:formatCode>0.0%</c:formatCode>
                <c:ptCount val="4"/>
                <c:pt idx="0">
                  <c:v>0.8099974974974975</c:v>
                </c:pt>
                <c:pt idx="1">
                  <c:v>0.15371621621621623</c:v>
                </c:pt>
                <c:pt idx="2">
                  <c:v>3.0217717717717717E-2</c:v>
                </c:pt>
                <c:pt idx="3">
                  <c:v>6.0685685685685688E-3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6"/>
        <c:overlap val="-14"/>
        <c:axId val="177500544"/>
        <c:axId val="177494656"/>
      </c:barChart>
      <c:valAx>
        <c:axId val="177494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7500544"/>
        <c:crosses val="autoZero"/>
        <c:crossBetween val="between"/>
      </c:valAx>
      <c:catAx>
        <c:axId val="1775005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 sz="1100"/>
            </a:pPr>
            <a:endParaRPr lang="pt-BR"/>
          </a:p>
        </c:txPr>
        <c:crossAx val="17749465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161922067433882"/>
          <c:y val="0.1971789889900126"/>
          <c:w val="0.20427821522309708"/>
          <c:h val="0.2412521162127461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solidFill>
            <a:srgbClr val="00206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IFDM!A1"/><Relationship Id="rId3" Type="http://schemas.openxmlformats.org/officeDocument/2006/relationships/hyperlink" Target="#'PIB Setores'!A1"/><Relationship Id="rId7" Type="http://schemas.openxmlformats.org/officeDocument/2006/relationships/hyperlink" Target="#'Estab Ind. Transf. por porte'!A1"/><Relationship Id="rId2" Type="http://schemas.openxmlformats.org/officeDocument/2006/relationships/hyperlink" Target="#Popula&#231;&#227;o!A1"/><Relationship Id="rId1" Type="http://schemas.openxmlformats.org/officeDocument/2006/relationships/hyperlink" Target="#IFGF!A1"/><Relationship Id="rId6" Type="http://schemas.openxmlformats.org/officeDocument/2006/relationships/hyperlink" Target="#'Emp Ind. Transf. por ensino'!A1"/><Relationship Id="rId5" Type="http://schemas.openxmlformats.org/officeDocument/2006/relationships/hyperlink" Target="#'N&#186; de Estabelecimentos'!A1"/><Relationship Id="rId4" Type="http://schemas.openxmlformats.org/officeDocument/2006/relationships/hyperlink" Target="#'N&#186; de Empregados'!A1"/><Relationship Id="rId9" Type="http://schemas.openxmlformats.org/officeDocument/2006/relationships/hyperlink" Target="#'PIB Mun Set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Retratos Regionai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Retratos Regionais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Retratos Regionais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Retratos Regionais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Retratos Regionais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Retratos Regionais'!A1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Retratos Regionais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Retratos Regionais'!A1"/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Retratos Regionai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95250</xdr:rowOff>
    </xdr:from>
    <xdr:to>
      <xdr:col>8</xdr:col>
      <xdr:colOff>581025</xdr:colOff>
      <xdr:row>13</xdr:row>
      <xdr:rowOff>142875</xdr:rowOff>
    </xdr:to>
    <xdr:grpSp>
      <xdr:nvGrpSpPr>
        <xdr:cNvPr id="2" name="Grupo 1">
          <a:hlinkClick xmlns:r="http://schemas.openxmlformats.org/officeDocument/2006/relationships" r:id="rId1"/>
        </xdr:cNvPr>
        <xdr:cNvGrpSpPr/>
      </xdr:nvGrpSpPr>
      <xdr:grpSpPr>
        <a:xfrm>
          <a:off x="238125" y="666750"/>
          <a:ext cx="4848225" cy="1952625"/>
          <a:chOff x="238125" y="666750"/>
          <a:chExt cx="4848225" cy="1952625"/>
        </a:xfrm>
      </xdr:grpSpPr>
      <xdr:sp macro="" textlink="">
        <xdr:nvSpPr>
          <xdr:cNvPr id="3" name="Retângulo de cantos arredondados 2">
            <a:hlinkClick xmlns:r="http://schemas.openxmlformats.org/officeDocument/2006/relationships" r:id="rId2"/>
          </xdr:cNvPr>
          <xdr:cNvSpPr/>
        </xdr:nvSpPr>
        <xdr:spPr bwMode="auto">
          <a:xfrm>
            <a:off x="238125" y="666750"/>
            <a:ext cx="1447800" cy="514350"/>
          </a:xfrm>
          <a:prstGeom prst="roundRect">
            <a:avLst/>
          </a:prstGeom>
          <a:solidFill>
            <a:schemeClr val="accent1"/>
          </a:solidFill>
          <a:ln w="9525" cap="flat" cmpd="sng" algn="ctr">
            <a:solidFill>
              <a:srgbClr val="FFC000"/>
            </a:solidFill>
            <a:prstDash val="solid"/>
            <a:round/>
            <a:headEnd type="none" w="med" len="med"/>
            <a:tailEnd type="none" w="med" len="med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/>
        </xdr:spPr>
        <xdr:txBody>
          <a:bodyPr vertOverflow="clip" horzOverflow="clip" wrap="square" lIns="18288" tIns="0" rIns="0" bIns="0" rtlCol="0" anchor="ctr" upright="1"/>
          <a:lstStyle/>
          <a:p>
            <a:pPr algn="ctr"/>
            <a:r>
              <a:rPr lang="pt-BR" sz="1500" b="1">
                <a:solidFill>
                  <a:schemeClr val="bg1"/>
                </a:solidFill>
              </a:rPr>
              <a:t>População</a:t>
            </a:r>
          </a:p>
        </xdr:txBody>
      </xdr:sp>
      <xdr:sp macro="" textlink="">
        <xdr:nvSpPr>
          <xdr:cNvPr id="4" name="Retângulo de cantos arredondados 3">
            <a:hlinkClick xmlns:r="http://schemas.openxmlformats.org/officeDocument/2006/relationships" r:id="rId3"/>
          </xdr:cNvPr>
          <xdr:cNvSpPr/>
        </xdr:nvSpPr>
        <xdr:spPr bwMode="auto">
          <a:xfrm>
            <a:off x="1924050" y="676275"/>
            <a:ext cx="1447800" cy="514350"/>
          </a:xfrm>
          <a:prstGeom prst="roundRect">
            <a:avLst/>
          </a:prstGeom>
          <a:solidFill>
            <a:schemeClr val="accent1"/>
          </a:solidFill>
          <a:ln w="9525" cap="flat" cmpd="sng" algn="ctr">
            <a:solidFill>
              <a:srgbClr val="FFC000"/>
            </a:solidFill>
            <a:prstDash val="solid"/>
            <a:round/>
            <a:headEnd type="none" w="med" len="med"/>
            <a:tailEnd type="none" w="med" len="med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/>
        </xdr:spPr>
        <xdr:txBody>
          <a:bodyPr vertOverflow="clip" horzOverflow="clip" wrap="square" lIns="18288" tIns="0" rIns="0" bIns="0" rtlCol="0" anchor="ctr" upright="1"/>
          <a:lstStyle/>
          <a:p>
            <a:pPr algn="ctr"/>
            <a:r>
              <a:rPr lang="pt-BR" sz="1500" b="1">
                <a:solidFill>
                  <a:schemeClr val="bg1"/>
                </a:solidFill>
              </a:rPr>
              <a:t>PIB Setorial</a:t>
            </a:r>
          </a:p>
        </xdr:txBody>
      </xdr:sp>
      <xdr:sp macro="" textlink="">
        <xdr:nvSpPr>
          <xdr:cNvPr id="6" name="Retângulo de cantos arredondados 5">
            <a:hlinkClick xmlns:r="http://schemas.openxmlformats.org/officeDocument/2006/relationships" r:id="rId4"/>
          </xdr:cNvPr>
          <xdr:cNvSpPr/>
        </xdr:nvSpPr>
        <xdr:spPr bwMode="auto">
          <a:xfrm>
            <a:off x="247650" y="1362075"/>
            <a:ext cx="1447800" cy="514350"/>
          </a:xfrm>
          <a:prstGeom prst="roundRect">
            <a:avLst/>
          </a:prstGeom>
          <a:solidFill>
            <a:schemeClr val="accent1"/>
          </a:solidFill>
          <a:ln w="9525" cap="flat" cmpd="sng" algn="ctr">
            <a:solidFill>
              <a:srgbClr val="FFC000"/>
            </a:solidFill>
            <a:prstDash val="solid"/>
            <a:round/>
            <a:headEnd type="none" w="med" len="med"/>
            <a:tailEnd type="none" w="med" len="med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/>
        </xdr:spPr>
        <xdr:txBody>
          <a:bodyPr vertOverflow="clip" horzOverflow="clip" wrap="square" lIns="18288" tIns="0" rIns="0" bIns="0" rtlCol="0" anchor="ctr" upright="1"/>
          <a:lstStyle/>
          <a:p>
            <a:pPr algn="ctr"/>
            <a:r>
              <a:rPr lang="pt-BR" sz="1500" b="1">
                <a:solidFill>
                  <a:schemeClr val="bg1"/>
                </a:solidFill>
              </a:rPr>
              <a:t>Empregados</a:t>
            </a:r>
          </a:p>
        </xdr:txBody>
      </xdr:sp>
      <xdr:sp macro="" textlink="">
        <xdr:nvSpPr>
          <xdr:cNvPr id="7" name="Retângulo de cantos arredondados 6">
            <a:hlinkClick xmlns:r="http://schemas.openxmlformats.org/officeDocument/2006/relationships" r:id="rId5"/>
          </xdr:cNvPr>
          <xdr:cNvSpPr/>
        </xdr:nvSpPr>
        <xdr:spPr bwMode="auto">
          <a:xfrm>
            <a:off x="3638550" y="1390650"/>
            <a:ext cx="1447800" cy="514350"/>
          </a:xfrm>
          <a:prstGeom prst="roundRect">
            <a:avLst/>
          </a:prstGeom>
          <a:solidFill>
            <a:schemeClr val="accent1"/>
          </a:solidFill>
          <a:ln w="9525" cap="flat" cmpd="sng" algn="ctr">
            <a:solidFill>
              <a:srgbClr val="FFC000"/>
            </a:solidFill>
            <a:prstDash val="solid"/>
            <a:round/>
            <a:headEnd type="none" w="med" len="med"/>
            <a:tailEnd type="none" w="med" len="med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/>
        </xdr:spPr>
        <xdr:txBody>
          <a:bodyPr vertOverflow="clip" horzOverflow="clip" wrap="square" lIns="18288" tIns="0" rIns="0" bIns="0" rtlCol="0" anchor="ctr" upright="1"/>
          <a:lstStyle/>
          <a:p>
            <a:pPr algn="ctr"/>
            <a:r>
              <a:rPr lang="pt-BR" sz="1500" b="1">
                <a:solidFill>
                  <a:schemeClr val="bg1"/>
                </a:solidFill>
              </a:rPr>
              <a:t>Estabelecimentos</a:t>
            </a:r>
          </a:p>
        </xdr:txBody>
      </xdr:sp>
      <xdr:sp macro="" textlink="">
        <xdr:nvSpPr>
          <xdr:cNvPr id="8" name="Retângulo de cantos arredondados 7">
            <a:hlinkClick xmlns:r="http://schemas.openxmlformats.org/officeDocument/2006/relationships" r:id="rId6"/>
          </xdr:cNvPr>
          <xdr:cNvSpPr/>
        </xdr:nvSpPr>
        <xdr:spPr bwMode="auto">
          <a:xfrm>
            <a:off x="1952625" y="1381125"/>
            <a:ext cx="1447800" cy="514350"/>
          </a:xfrm>
          <a:prstGeom prst="roundRect">
            <a:avLst/>
          </a:prstGeom>
          <a:solidFill>
            <a:schemeClr val="accent1"/>
          </a:solidFill>
          <a:ln w="9525" cap="flat" cmpd="sng" algn="ctr">
            <a:solidFill>
              <a:srgbClr val="FFC000"/>
            </a:solidFill>
            <a:prstDash val="solid"/>
            <a:round/>
            <a:headEnd type="none" w="med" len="med"/>
            <a:tailEnd type="none" w="med" len="med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/>
        </xdr:spPr>
        <xdr:txBody>
          <a:bodyPr vertOverflow="clip" horzOverflow="clip" wrap="square" lIns="18288" tIns="0" rIns="0" bIns="0" rtlCol="0" anchor="ctr" upright="1"/>
          <a:lstStyle/>
          <a:p>
            <a:pPr algn="ctr"/>
            <a:r>
              <a:rPr lang="pt-BR" sz="1500" b="1">
                <a:solidFill>
                  <a:schemeClr val="bg1"/>
                </a:solidFill>
              </a:rPr>
              <a:t>Escolaridade</a:t>
            </a:r>
          </a:p>
        </xdr:txBody>
      </xdr:sp>
      <xdr:sp macro="" textlink="">
        <xdr:nvSpPr>
          <xdr:cNvPr id="9" name="Retângulo de cantos arredondados 8">
            <a:hlinkClick xmlns:r="http://schemas.openxmlformats.org/officeDocument/2006/relationships" r:id="rId7"/>
          </xdr:cNvPr>
          <xdr:cNvSpPr/>
        </xdr:nvSpPr>
        <xdr:spPr bwMode="auto">
          <a:xfrm>
            <a:off x="257175" y="2066925"/>
            <a:ext cx="1447800" cy="514350"/>
          </a:xfrm>
          <a:prstGeom prst="roundRect">
            <a:avLst/>
          </a:prstGeom>
          <a:solidFill>
            <a:schemeClr val="accent1"/>
          </a:solidFill>
          <a:ln w="9525" cap="flat" cmpd="sng" algn="ctr">
            <a:solidFill>
              <a:srgbClr val="FFC000"/>
            </a:solidFill>
            <a:prstDash val="solid"/>
            <a:round/>
            <a:headEnd type="none" w="med" len="med"/>
            <a:tailEnd type="none" w="med" len="med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/>
        </xdr:spPr>
        <xdr:txBody>
          <a:bodyPr vertOverflow="clip" horzOverflow="clip" wrap="square" lIns="18288" tIns="0" rIns="0" bIns="0" rtlCol="0" anchor="ctr" upright="1"/>
          <a:lstStyle/>
          <a:p>
            <a:pPr algn="ctr"/>
            <a:r>
              <a:rPr lang="pt-BR" sz="1500" b="1">
                <a:solidFill>
                  <a:schemeClr val="bg1"/>
                </a:solidFill>
              </a:rPr>
              <a:t>Porte</a:t>
            </a:r>
          </a:p>
        </xdr:txBody>
      </xdr:sp>
      <xdr:sp macro="" textlink="">
        <xdr:nvSpPr>
          <xdr:cNvPr id="10" name="Retângulo de cantos arredondados 9">
            <a:hlinkClick xmlns:r="http://schemas.openxmlformats.org/officeDocument/2006/relationships" r:id="rId8"/>
          </xdr:cNvPr>
          <xdr:cNvSpPr/>
        </xdr:nvSpPr>
        <xdr:spPr bwMode="auto">
          <a:xfrm>
            <a:off x="1971675" y="2085975"/>
            <a:ext cx="1447800" cy="514350"/>
          </a:xfrm>
          <a:prstGeom prst="roundRect">
            <a:avLst/>
          </a:prstGeom>
          <a:solidFill>
            <a:schemeClr val="accent1"/>
          </a:solidFill>
          <a:ln w="9525" cap="flat" cmpd="sng" algn="ctr">
            <a:solidFill>
              <a:srgbClr val="FFC000"/>
            </a:solidFill>
            <a:prstDash val="solid"/>
            <a:round/>
            <a:headEnd type="none" w="med" len="med"/>
            <a:tailEnd type="none" w="med" len="med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/>
        </xdr:spPr>
        <xdr:txBody>
          <a:bodyPr vertOverflow="clip" horzOverflow="clip" wrap="square" lIns="18288" tIns="0" rIns="0" bIns="0" rtlCol="0" anchor="ctr" upright="1"/>
          <a:lstStyle/>
          <a:p>
            <a:pPr algn="ctr"/>
            <a:r>
              <a:rPr lang="pt-BR" sz="1500" b="1">
                <a:solidFill>
                  <a:schemeClr val="bg1"/>
                </a:solidFill>
              </a:rPr>
              <a:t>IFDM</a:t>
            </a:r>
          </a:p>
        </xdr:txBody>
      </xdr:sp>
      <xdr:sp macro="" textlink="">
        <xdr:nvSpPr>
          <xdr:cNvPr id="11" name="Retângulo de cantos arredondados 10"/>
          <xdr:cNvSpPr/>
        </xdr:nvSpPr>
        <xdr:spPr bwMode="auto">
          <a:xfrm>
            <a:off x="3629025" y="2105025"/>
            <a:ext cx="1447800" cy="514350"/>
          </a:xfrm>
          <a:prstGeom prst="roundRect">
            <a:avLst/>
          </a:prstGeom>
          <a:solidFill>
            <a:schemeClr val="accent1"/>
          </a:solidFill>
          <a:ln w="9525" cap="flat" cmpd="sng" algn="ctr">
            <a:solidFill>
              <a:srgbClr val="FFC000"/>
            </a:solidFill>
            <a:prstDash val="solid"/>
            <a:round/>
            <a:headEnd type="none" w="med" len="med"/>
            <a:tailEnd type="none" w="med" len="med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/>
        </xdr:spPr>
        <xdr:txBody>
          <a:bodyPr vertOverflow="clip" horzOverflow="clip" wrap="square" lIns="18288" tIns="0" rIns="0" bIns="0" rtlCol="0" anchor="ctr" upright="1"/>
          <a:lstStyle/>
          <a:p>
            <a:pPr algn="ctr"/>
            <a:r>
              <a:rPr lang="pt-BR" sz="1500" b="1">
                <a:solidFill>
                  <a:schemeClr val="bg1"/>
                </a:solidFill>
              </a:rPr>
              <a:t>IFGF</a:t>
            </a:r>
          </a:p>
        </xdr:txBody>
      </xdr:sp>
      <xdr:sp macro="" textlink="">
        <xdr:nvSpPr>
          <xdr:cNvPr id="12" name="Retângulo de cantos arredondados 11">
            <a:hlinkClick xmlns:r="http://schemas.openxmlformats.org/officeDocument/2006/relationships" r:id="rId9"/>
          </xdr:cNvPr>
          <xdr:cNvSpPr/>
        </xdr:nvSpPr>
        <xdr:spPr bwMode="auto">
          <a:xfrm>
            <a:off x="3638550" y="714375"/>
            <a:ext cx="1447800" cy="514350"/>
          </a:xfrm>
          <a:prstGeom prst="roundRect">
            <a:avLst/>
          </a:prstGeom>
          <a:solidFill>
            <a:schemeClr val="accent1"/>
          </a:solidFill>
          <a:ln w="9525" cap="flat" cmpd="sng" algn="ctr">
            <a:solidFill>
              <a:srgbClr val="FFC000"/>
            </a:solidFill>
            <a:prstDash val="solid"/>
            <a:round/>
            <a:headEnd type="none" w="med" len="med"/>
            <a:tailEnd type="none" w="med" len="med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/>
        </xdr:spPr>
        <xdr:txBody>
          <a:bodyPr vertOverflow="clip" horzOverflow="clip" wrap="square" lIns="18288" tIns="0" rIns="0" bIns="0" rtlCol="0" anchor="ctr" upright="1"/>
          <a:lstStyle/>
          <a:p>
            <a:pPr algn="ctr"/>
            <a:r>
              <a:rPr lang="pt-BR" sz="1500" b="1">
                <a:solidFill>
                  <a:schemeClr val="bg1"/>
                </a:solidFill>
              </a:rPr>
              <a:t>PIB </a:t>
            </a:r>
          </a:p>
          <a:p>
            <a:pPr algn="ctr"/>
            <a:r>
              <a:rPr lang="pt-BR" sz="1400" b="1">
                <a:solidFill>
                  <a:schemeClr val="bg1"/>
                </a:solidFill>
              </a:rPr>
              <a:t>Municipio</a:t>
            </a:r>
            <a:r>
              <a:rPr lang="pt-BR" sz="1400" b="1" baseline="0">
                <a:solidFill>
                  <a:schemeClr val="bg1"/>
                </a:solidFill>
              </a:rPr>
              <a:t> x Setor</a:t>
            </a:r>
            <a:endParaRPr lang="pt-BR" sz="14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581024</xdr:colOff>
      <xdr:row>5</xdr:row>
      <xdr:rowOff>66675</xdr:rowOff>
    </xdr:from>
    <xdr:to>
      <xdr:col>3</xdr:col>
      <xdr:colOff>1504949</xdr:colOff>
      <xdr:row>7</xdr:row>
      <xdr:rowOff>133350</xdr:rowOff>
    </xdr:to>
    <xdr:grpSp>
      <xdr:nvGrpSpPr>
        <xdr:cNvPr id="2" name="Grupo 1"/>
        <xdr:cNvGrpSpPr/>
      </xdr:nvGrpSpPr>
      <xdr:grpSpPr>
        <a:xfrm>
          <a:off x="2181224" y="1181100"/>
          <a:ext cx="923925" cy="447675"/>
          <a:chOff x="2676525" y="3276600"/>
          <a:chExt cx="819149" cy="43815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3" name="Seta para a esquerda 2"/>
          <xdr:cNvSpPr/>
        </xdr:nvSpPr>
        <xdr:spPr bwMode="auto">
          <a:xfrm>
            <a:off x="2676525" y="3276600"/>
            <a:ext cx="819149" cy="438150"/>
          </a:xfrm>
          <a:prstGeom prst="leftArrow">
            <a:avLst/>
          </a:prstGeom>
          <a:solidFill>
            <a:schemeClr val="accent1"/>
          </a:solidFill>
          <a:ln w="9525" cap="flat" cmpd="sng" algn="ctr">
            <a:solidFill>
              <a:srgbClr val="FFC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4" name="CaixaDeTexto 3">
            <a:hlinkClick xmlns:r="http://schemas.openxmlformats.org/officeDocument/2006/relationships" r:id="rId1"/>
          </xdr:cNvPr>
          <xdr:cNvSpPr txBox="1"/>
        </xdr:nvSpPr>
        <xdr:spPr>
          <a:xfrm>
            <a:off x="2724150" y="3371850"/>
            <a:ext cx="76200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</a:rPr>
              <a:t>  INÍCIO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8</xdr:row>
      <xdr:rowOff>19050</xdr:rowOff>
    </xdr:from>
    <xdr:to>
      <xdr:col>4</xdr:col>
      <xdr:colOff>161924</xdr:colOff>
      <xdr:row>10</xdr:row>
      <xdr:rowOff>0</xdr:rowOff>
    </xdr:to>
    <xdr:grpSp>
      <xdr:nvGrpSpPr>
        <xdr:cNvPr id="5" name="Grupo 4"/>
        <xdr:cNvGrpSpPr/>
      </xdr:nvGrpSpPr>
      <xdr:grpSpPr>
        <a:xfrm>
          <a:off x="2695575" y="1638300"/>
          <a:ext cx="819149" cy="361950"/>
          <a:chOff x="2676525" y="3276600"/>
          <a:chExt cx="819149" cy="43815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3" name="Seta para a esquerda 2"/>
          <xdr:cNvSpPr/>
        </xdr:nvSpPr>
        <xdr:spPr bwMode="auto">
          <a:xfrm>
            <a:off x="2676525" y="3276600"/>
            <a:ext cx="819149" cy="438150"/>
          </a:xfrm>
          <a:prstGeom prst="leftArrow">
            <a:avLst/>
          </a:prstGeom>
          <a:solidFill>
            <a:schemeClr val="accent1"/>
          </a:solidFill>
          <a:ln w="9525" cap="flat" cmpd="sng" algn="ctr">
            <a:solidFill>
              <a:srgbClr val="FFC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4" name="CaixaDeTexto 3">
            <a:hlinkClick xmlns:r="http://schemas.openxmlformats.org/officeDocument/2006/relationships" r:id="rId1"/>
          </xdr:cNvPr>
          <xdr:cNvSpPr txBox="1"/>
        </xdr:nvSpPr>
        <xdr:spPr>
          <a:xfrm>
            <a:off x="2724150" y="3371850"/>
            <a:ext cx="76200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</a:rPr>
              <a:t>  INÍCIO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14</xdr:row>
      <xdr:rowOff>0</xdr:rowOff>
    </xdr:from>
    <xdr:to>
      <xdr:col>4</xdr:col>
      <xdr:colOff>352424</xdr:colOff>
      <xdr:row>16</xdr:row>
      <xdr:rowOff>114300</xdr:rowOff>
    </xdr:to>
    <xdr:grpSp>
      <xdr:nvGrpSpPr>
        <xdr:cNvPr id="2" name="Grupo 1"/>
        <xdr:cNvGrpSpPr/>
      </xdr:nvGrpSpPr>
      <xdr:grpSpPr>
        <a:xfrm>
          <a:off x="2867025" y="2838450"/>
          <a:ext cx="819149" cy="438150"/>
          <a:chOff x="2676525" y="3276600"/>
          <a:chExt cx="819149" cy="43815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3" name="Seta para a esquerda 2"/>
          <xdr:cNvSpPr/>
        </xdr:nvSpPr>
        <xdr:spPr bwMode="auto">
          <a:xfrm>
            <a:off x="2676525" y="3276600"/>
            <a:ext cx="819149" cy="438150"/>
          </a:xfrm>
          <a:prstGeom prst="leftArrow">
            <a:avLst/>
          </a:prstGeom>
          <a:solidFill>
            <a:schemeClr val="accent1"/>
          </a:solidFill>
          <a:ln w="9525" cap="flat" cmpd="sng" algn="ctr">
            <a:solidFill>
              <a:srgbClr val="FFC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4" name="CaixaDeTexto 3">
            <a:hlinkClick xmlns:r="http://schemas.openxmlformats.org/officeDocument/2006/relationships" r:id="rId1"/>
          </xdr:cNvPr>
          <xdr:cNvSpPr txBox="1"/>
        </xdr:nvSpPr>
        <xdr:spPr>
          <a:xfrm>
            <a:off x="2724150" y="3371850"/>
            <a:ext cx="76200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</a:rPr>
              <a:t>  INÍCIO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6</xdr:row>
      <xdr:rowOff>104775</xdr:rowOff>
    </xdr:from>
    <xdr:to>
      <xdr:col>4</xdr:col>
      <xdr:colOff>571499</xdr:colOff>
      <xdr:row>9</xdr:row>
      <xdr:rowOff>0</xdr:rowOff>
    </xdr:to>
    <xdr:grpSp>
      <xdr:nvGrpSpPr>
        <xdr:cNvPr id="2" name="Grupo 1"/>
        <xdr:cNvGrpSpPr/>
      </xdr:nvGrpSpPr>
      <xdr:grpSpPr>
        <a:xfrm>
          <a:off x="3543300" y="1390650"/>
          <a:ext cx="819149" cy="466725"/>
          <a:chOff x="2676525" y="3276600"/>
          <a:chExt cx="819149" cy="43815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3" name="Seta para a esquerda 2"/>
          <xdr:cNvSpPr/>
        </xdr:nvSpPr>
        <xdr:spPr bwMode="auto">
          <a:xfrm>
            <a:off x="2676525" y="3276600"/>
            <a:ext cx="819149" cy="438150"/>
          </a:xfrm>
          <a:prstGeom prst="leftArrow">
            <a:avLst/>
          </a:prstGeom>
          <a:solidFill>
            <a:schemeClr val="accent1"/>
          </a:solidFill>
          <a:ln w="9525" cap="flat" cmpd="sng" algn="ctr">
            <a:solidFill>
              <a:srgbClr val="FFC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4" name="CaixaDeTexto 3">
            <a:hlinkClick xmlns:r="http://schemas.openxmlformats.org/officeDocument/2006/relationships" r:id="rId1"/>
          </xdr:cNvPr>
          <xdr:cNvSpPr txBox="1"/>
        </xdr:nvSpPr>
        <xdr:spPr>
          <a:xfrm>
            <a:off x="2724150" y="3371850"/>
            <a:ext cx="76200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</a:rPr>
              <a:t>  INÍCIO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47</xdr:row>
      <xdr:rowOff>57150</xdr:rowOff>
    </xdr:from>
    <xdr:to>
      <xdr:col>4</xdr:col>
      <xdr:colOff>9524</xdr:colOff>
      <xdr:row>50</xdr:row>
      <xdr:rowOff>38100</xdr:rowOff>
    </xdr:to>
    <xdr:grpSp>
      <xdr:nvGrpSpPr>
        <xdr:cNvPr id="20" name="Grupo 19"/>
        <xdr:cNvGrpSpPr/>
      </xdr:nvGrpSpPr>
      <xdr:grpSpPr>
        <a:xfrm>
          <a:off x="4295775" y="9172575"/>
          <a:ext cx="819149" cy="438150"/>
          <a:chOff x="2676525" y="3276600"/>
          <a:chExt cx="819149" cy="43815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21" name="Seta para a esquerda 20"/>
          <xdr:cNvSpPr/>
        </xdr:nvSpPr>
        <xdr:spPr bwMode="auto">
          <a:xfrm>
            <a:off x="2676525" y="3276600"/>
            <a:ext cx="819149" cy="438150"/>
          </a:xfrm>
          <a:prstGeom prst="leftArrow">
            <a:avLst/>
          </a:prstGeom>
          <a:solidFill>
            <a:schemeClr val="accent1"/>
          </a:solidFill>
          <a:ln w="9525" cap="flat" cmpd="sng" algn="ctr">
            <a:solidFill>
              <a:srgbClr val="FFC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22" name="CaixaDeTexto 21">
            <a:hlinkClick xmlns:r="http://schemas.openxmlformats.org/officeDocument/2006/relationships" r:id="rId1"/>
          </xdr:cNvPr>
          <xdr:cNvSpPr txBox="1"/>
        </xdr:nvSpPr>
        <xdr:spPr>
          <a:xfrm>
            <a:off x="2724150" y="3371850"/>
            <a:ext cx="76200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</a:rPr>
              <a:t>  INÍCIO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3</xdr:row>
      <xdr:rowOff>76200</xdr:rowOff>
    </xdr:from>
    <xdr:to>
      <xdr:col>11</xdr:col>
      <xdr:colOff>85725</xdr:colOff>
      <xdr:row>23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571500</xdr:colOff>
      <xdr:row>36</xdr:row>
      <xdr:rowOff>85725</xdr:rowOff>
    </xdr:from>
    <xdr:to>
      <xdr:col>3</xdr:col>
      <xdr:colOff>542924</xdr:colOff>
      <xdr:row>39</xdr:row>
      <xdr:rowOff>95250</xdr:rowOff>
    </xdr:to>
    <xdr:grpSp>
      <xdr:nvGrpSpPr>
        <xdr:cNvPr id="3" name="Grupo 2"/>
        <xdr:cNvGrpSpPr/>
      </xdr:nvGrpSpPr>
      <xdr:grpSpPr>
        <a:xfrm>
          <a:off x="3924300" y="7229475"/>
          <a:ext cx="819149" cy="438150"/>
          <a:chOff x="2676525" y="3276600"/>
          <a:chExt cx="819149" cy="43815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4" name="Seta para a esquerda 3"/>
          <xdr:cNvSpPr/>
        </xdr:nvSpPr>
        <xdr:spPr bwMode="auto">
          <a:xfrm>
            <a:off x="2676525" y="3276600"/>
            <a:ext cx="819149" cy="438150"/>
          </a:xfrm>
          <a:prstGeom prst="leftArrow">
            <a:avLst/>
          </a:prstGeom>
          <a:solidFill>
            <a:schemeClr val="accent1"/>
          </a:solidFill>
          <a:ln w="9525" cap="flat" cmpd="sng" algn="ctr">
            <a:solidFill>
              <a:srgbClr val="FFC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5" name="CaixaDeTexto 4">
            <a:hlinkClick xmlns:r="http://schemas.openxmlformats.org/officeDocument/2006/relationships" r:id="rId2"/>
          </xdr:cNvPr>
          <xdr:cNvSpPr txBox="1"/>
        </xdr:nvSpPr>
        <xdr:spPr>
          <a:xfrm>
            <a:off x="2724150" y="3371850"/>
            <a:ext cx="76200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</a:rPr>
              <a:t>  INÍCIO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47</xdr:row>
      <xdr:rowOff>47625</xdr:rowOff>
    </xdr:from>
    <xdr:to>
      <xdr:col>3</xdr:col>
      <xdr:colOff>180974</xdr:colOff>
      <xdr:row>50</xdr:row>
      <xdr:rowOff>28575</xdr:rowOff>
    </xdr:to>
    <xdr:grpSp>
      <xdr:nvGrpSpPr>
        <xdr:cNvPr id="12" name="Grupo 11"/>
        <xdr:cNvGrpSpPr/>
      </xdr:nvGrpSpPr>
      <xdr:grpSpPr>
        <a:xfrm>
          <a:off x="3609975" y="9191625"/>
          <a:ext cx="819149" cy="438150"/>
          <a:chOff x="2676525" y="3276600"/>
          <a:chExt cx="819149" cy="43815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3" name="Seta para a esquerda 12"/>
          <xdr:cNvSpPr/>
        </xdr:nvSpPr>
        <xdr:spPr bwMode="auto">
          <a:xfrm>
            <a:off x="2676525" y="3276600"/>
            <a:ext cx="819149" cy="438150"/>
          </a:xfrm>
          <a:prstGeom prst="leftArrow">
            <a:avLst/>
          </a:prstGeom>
          <a:solidFill>
            <a:schemeClr val="accent1"/>
          </a:solidFill>
          <a:ln w="9525" cap="flat" cmpd="sng" algn="ctr">
            <a:solidFill>
              <a:srgbClr val="FFC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14" name="CaixaDeTexto 13">
            <a:hlinkClick xmlns:r="http://schemas.openxmlformats.org/officeDocument/2006/relationships" r:id="rId1"/>
          </xdr:cNvPr>
          <xdr:cNvSpPr txBox="1"/>
        </xdr:nvSpPr>
        <xdr:spPr>
          <a:xfrm>
            <a:off x="2724150" y="3371850"/>
            <a:ext cx="76200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</a:rPr>
              <a:t>  INÍCIO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0</xdr:rowOff>
    </xdr:from>
    <xdr:to>
      <xdr:col>9</xdr:col>
      <xdr:colOff>866775</xdr:colOff>
      <xdr:row>26</xdr:row>
      <xdr:rowOff>19050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3048000</xdr:colOff>
      <xdr:row>36</xdr:row>
      <xdr:rowOff>66675</xdr:rowOff>
    </xdr:from>
    <xdr:to>
      <xdr:col>2</xdr:col>
      <xdr:colOff>752474</xdr:colOff>
      <xdr:row>39</xdr:row>
      <xdr:rowOff>76200</xdr:rowOff>
    </xdr:to>
    <xdr:grpSp>
      <xdr:nvGrpSpPr>
        <xdr:cNvPr id="4" name="Grupo 3"/>
        <xdr:cNvGrpSpPr/>
      </xdr:nvGrpSpPr>
      <xdr:grpSpPr>
        <a:xfrm>
          <a:off x="3286125" y="7067550"/>
          <a:ext cx="819149" cy="438150"/>
          <a:chOff x="2676525" y="3276600"/>
          <a:chExt cx="819149" cy="43815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5" name="Seta para a esquerda 4"/>
          <xdr:cNvSpPr/>
        </xdr:nvSpPr>
        <xdr:spPr bwMode="auto">
          <a:xfrm>
            <a:off x="2676525" y="3276600"/>
            <a:ext cx="819149" cy="438150"/>
          </a:xfrm>
          <a:prstGeom prst="leftArrow">
            <a:avLst/>
          </a:prstGeom>
          <a:solidFill>
            <a:schemeClr val="accent1"/>
          </a:solidFill>
          <a:ln w="9525" cap="flat" cmpd="sng" algn="ctr">
            <a:solidFill>
              <a:srgbClr val="FFC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6" name="CaixaDeTexto 5">
            <a:hlinkClick xmlns:r="http://schemas.openxmlformats.org/officeDocument/2006/relationships" r:id="rId2"/>
          </xdr:cNvPr>
          <xdr:cNvSpPr txBox="1"/>
        </xdr:nvSpPr>
        <xdr:spPr>
          <a:xfrm>
            <a:off x="2724150" y="3371850"/>
            <a:ext cx="76200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</a:rPr>
              <a:t>  INÍCIO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5</xdr:row>
      <xdr:rowOff>152400</xdr:rowOff>
    </xdr:from>
    <xdr:to>
      <xdr:col>10</xdr:col>
      <xdr:colOff>47624</xdr:colOff>
      <xdr:row>8</xdr:row>
      <xdr:rowOff>76200</xdr:rowOff>
    </xdr:to>
    <xdr:grpSp>
      <xdr:nvGrpSpPr>
        <xdr:cNvPr id="2" name="Grupo 1"/>
        <xdr:cNvGrpSpPr/>
      </xdr:nvGrpSpPr>
      <xdr:grpSpPr>
        <a:xfrm>
          <a:off x="5695950" y="1266825"/>
          <a:ext cx="819149" cy="495300"/>
          <a:chOff x="2676525" y="3276600"/>
          <a:chExt cx="819149" cy="43815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3" name="Seta para a esquerda 2"/>
          <xdr:cNvSpPr/>
        </xdr:nvSpPr>
        <xdr:spPr bwMode="auto">
          <a:xfrm>
            <a:off x="2676525" y="3276600"/>
            <a:ext cx="819149" cy="438150"/>
          </a:xfrm>
          <a:prstGeom prst="leftArrow">
            <a:avLst/>
          </a:prstGeom>
          <a:solidFill>
            <a:schemeClr val="accent1"/>
          </a:solidFill>
          <a:ln w="9525" cap="flat" cmpd="sng" algn="ctr">
            <a:solidFill>
              <a:srgbClr val="FFC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4" name="CaixaDeTexto 3">
            <a:hlinkClick xmlns:r="http://schemas.openxmlformats.org/officeDocument/2006/relationships" r:id="rId1"/>
          </xdr:cNvPr>
          <xdr:cNvSpPr txBox="1"/>
        </xdr:nvSpPr>
        <xdr:spPr>
          <a:xfrm>
            <a:off x="2724150" y="3371850"/>
            <a:ext cx="76200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</a:rPr>
              <a:t>  INÍCIO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1"/>
  </sheetPr>
  <dimension ref="A1:J20"/>
  <sheetViews>
    <sheetView showGridLines="0" showRowColHeaders="0" workbookViewId="0"/>
  </sheetViews>
  <sheetFormatPr defaultColWidth="0" defaultRowHeight="12.75" zeroHeight="1" x14ac:dyDescent="0.2"/>
  <cols>
    <col min="1" max="1" width="3.5703125" customWidth="1"/>
    <col min="2" max="9" width="9.140625" customWidth="1"/>
    <col min="10" max="10" width="3.5703125" customWidth="1"/>
    <col min="11" max="16384" width="9.140625" hidden="1"/>
  </cols>
  <sheetData>
    <row r="1" spans="2:9" x14ac:dyDescent="0.2"/>
    <row r="2" spans="2:9" ht="19.5" x14ac:dyDescent="0.2">
      <c r="B2" s="317" t="s">
        <v>107</v>
      </c>
      <c r="C2" s="318"/>
      <c r="D2" s="318"/>
      <c r="E2" s="318"/>
      <c r="F2" s="318"/>
      <c r="G2" s="318"/>
      <c r="H2" s="318"/>
      <c r="I2" s="319"/>
    </row>
    <row r="3" spans="2:9" x14ac:dyDescent="0.2"/>
    <row r="4" spans="2:9" ht="15" customHeight="1" x14ac:dyDescent="0.2"/>
    <row r="5" spans="2:9" ht="15" customHeight="1" x14ac:dyDescent="0.2"/>
    <row r="6" spans="2:9" ht="15" customHeight="1" x14ac:dyDescent="0.2"/>
    <row r="7" spans="2:9" ht="15" customHeight="1" x14ac:dyDescent="0.2"/>
    <row r="8" spans="2:9" ht="15" customHeight="1" x14ac:dyDescent="0.2"/>
    <row r="9" spans="2:9" ht="15" customHeight="1" x14ac:dyDescent="0.2"/>
    <row r="10" spans="2:9" ht="15" customHeight="1" x14ac:dyDescent="0.2"/>
    <row r="11" spans="2:9" ht="15" customHeight="1" x14ac:dyDescent="0.2"/>
    <row r="12" spans="2:9" ht="15" customHeight="1" x14ac:dyDescent="0.2"/>
    <row r="13" spans="2:9" ht="15" customHeight="1" x14ac:dyDescent="0.2"/>
    <row r="14" spans="2:9" ht="15" customHeight="1" x14ac:dyDescent="0.2"/>
    <row r="15" spans="2:9" ht="18.75" customHeight="1" x14ac:dyDescent="0.2"/>
    <row r="16" spans="2:9" ht="15" customHeight="1" x14ac:dyDescent="0.2"/>
    <row r="17" spans="8:8" ht="15" customHeight="1" x14ac:dyDescent="0.2">
      <c r="H17" s="1"/>
    </row>
    <row r="18" spans="8:8" ht="15" customHeight="1" x14ac:dyDescent="0.2"/>
    <row r="19" spans="8:8" hidden="1" x14ac:dyDescent="0.2"/>
    <row r="20" spans="8:8" hidden="1" x14ac:dyDescent="0.2"/>
  </sheetData>
  <mergeCells count="1">
    <mergeCell ref="B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theme="4"/>
  </sheetPr>
  <dimension ref="A1:AG332"/>
  <sheetViews>
    <sheetView showGridLines="0" showRowColHeaders="0" zoomScaleNormal="100" zoomScaleSheetLayoutView="100" workbookViewId="0"/>
  </sheetViews>
  <sheetFormatPr defaultColWidth="0" defaultRowHeight="0" customHeight="1" zeroHeight="1" x14ac:dyDescent="0.2"/>
  <cols>
    <col min="1" max="1" width="3.42578125" style="59" customWidth="1"/>
    <col min="2" max="2" width="10.28515625" style="87" customWidth="1"/>
    <col min="3" max="3" width="10.28515625" style="59" customWidth="1"/>
    <col min="4" max="4" width="27.28515625" style="59" customWidth="1"/>
    <col min="5" max="5" width="8.7109375" style="87" customWidth="1"/>
    <col min="6" max="7" width="8.7109375" style="86" customWidth="1"/>
    <col min="8" max="8" width="10" style="62" customWidth="1"/>
    <col min="9" max="9" width="5.5703125" style="59" customWidth="1"/>
    <col min="10" max="10" width="11" style="59" hidden="1" customWidth="1"/>
    <col min="11" max="11" width="9.42578125" style="59" hidden="1" customWidth="1"/>
    <col min="12" max="12" width="4.140625" style="59" hidden="1" customWidth="1"/>
    <col min="13" max="13" width="15.7109375" style="59" hidden="1" customWidth="1"/>
    <col min="14" max="14" width="8.28515625" style="59" hidden="1" customWidth="1"/>
    <col min="15" max="15" width="4.7109375" style="59" hidden="1" customWidth="1"/>
    <col min="16" max="16" width="14.5703125" style="59" hidden="1" customWidth="1"/>
    <col min="17" max="17" width="8" style="59" hidden="1" customWidth="1"/>
    <col min="18" max="18" width="3.85546875" style="59" hidden="1" customWidth="1"/>
    <col min="19" max="19" width="14.140625" style="59" hidden="1" customWidth="1"/>
    <col min="20" max="20" width="9.140625" style="59" hidden="1" customWidth="1"/>
    <col min="21" max="21" width="0" style="59" hidden="1" customWidth="1"/>
    <col min="22" max="22" width="11" style="59" hidden="1" customWidth="1"/>
    <col min="23" max="23" width="9.42578125" style="59" hidden="1" customWidth="1"/>
    <col min="24" max="24" width="4.140625" style="59" hidden="1" customWidth="1"/>
    <col min="25" max="25" width="15.7109375" style="59" hidden="1" customWidth="1"/>
    <col min="26" max="26" width="8.28515625" style="59" hidden="1" customWidth="1"/>
    <col min="27" max="27" width="4.7109375" style="59" hidden="1" customWidth="1"/>
    <col min="28" max="28" width="14.5703125" style="59" hidden="1" customWidth="1"/>
    <col min="29" max="29" width="8" style="59" hidden="1" customWidth="1"/>
    <col min="30" max="30" width="3.85546875" style="59" hidden="1" customWidth="1"/>
    <col min="31" max="31" width="14.140625" style="59" hidden="1" customWidth="1"/>
    <col min="32" max="32" width="9.140625" style="59" hidden="1" customWidth="1"/>
    <col min="33" max="33" width="0" style="59" hidden="1" customWidth="1"/>
    <col min="34" max="16384" width="9.140625" style="59" hidden="1"/>
  </cols>
  <sheetData>
    <row r="1" spans="2:20" ht="12.75" x14ac:dyDescent="0.2">
      <c r="F1" s="62"/>
      <c r="G1" s="62"/>
    </row>
    <row r="2" spans="2:20" ht="15" customHeight="1" thickBot="1" x14ac:dyDescent="0.25">
      <c r="B2" s="371" t="s">
        <v>124</v>
      </c>
      <c r="C2" s="372"/>
      <c r="D2" s="372"/>
      <c r="E2" s="372"/>
      <c r="F2" s="372"/>
      <c r="G2" s="372"/>
      <c r="H2" s="372"/>
    </row>
    <row r="3" spans="2:20" ht="15" customHeight="1" thickBot="1" x14ac:dyDescent="0.25">
      <c r="B3" s="373" t="s">
        <v>100</v>
      </c>
      <c r="C3" s="373"/>
      <c r="D3" s="374" t="s">
        <v>0</v>
      </c>
      <c r="E3" s="373" t="s">
        <v>123</v>
      </c>
      <c r="F3" s="373"/>
      <c r="G3" s="373"/>
      <c r="H3" s="369" t="s">
        <v>128</v>
      </c>
    </row>
    <row r="4" spans="2:20" ht="30" customHeight="1" thickBot="1" x14ac:dyDescent="0.25">
      <c r="B4" s="85" t="s">
        <v>102</v>
      </c>
      <c r="C4" s="85" t="s">
        <v>101</v>
      </c>
      <c r="D4" s="375"/>
      <c r="E4" s="85">
        <v>2013</v>
      </c>
      <c r="F4" s="85">
        <v>2012</v>
      </c>
      <c r="G4" s="85">
        <v>2008</v>
      </c>
      <c r="H4" s="370"/>
      <c r="S4" s="60"/>
      <c r="T4" s="60"/>
    </row>
    <row r="5" spans="2:20" s="68" customFormat="1" ht="15" customHeight="1" thickBot="1" x14ac:dyDescent="0.25">
      <c r="B5" s="297">
        <v>359</v>
      </c>
      <c r="C5" s="297">
        <v>13</v>
      </c>
      <c r="D5" s="298" t="s">
        <v>137</v>
      </c>
      <c r="E5" s="299">
        <v>0.66239365642718462</v>
      </c>
      <c r="F5" s="299">
        <v>0.60733564766275661</v>
      </c>
      <c r="G5" s="299">
        <v>0.51841334631544123</v>
      </c>
      <c r="H5" s="300">
        <v>-0.21736366089063053</v>
      </c>
      <c r="J5" s="68" t="s">
        <v>44</v>
      </c>
      <c r="K5" s="88">
        <v>0.77975005938230013</v>
      </c>
      <c r="M5" s="89" t="s">
        <v>42</v>
      </c>
      <c r="N5" s="88">
        <v>0.80516744291503828</v>
      </c>
      <c r="P5" s="89" t="s">
        <v>44</v>
      </c>
      <c r="Q5" s="90">
        <v>0.82227665838482678</v>
      </c>
      <c r="R5" s="90"/>
      <c r="S5" s="89" t="s">
        <v>44</v>
      </c>
      <c r="T5" s="90">
        <v>0.80130203343504969</v>
      </c>
    </row>
    <row r="6" spans="2:20" s="68" customFormat="1" ht="15" customHeight="1" x14ac:dyDescent="0.2">
      <c r="B6" s="67"/>
      <c r="E6" s="67"/>
      <c r="F6" s="62"/>
      <c r="G6" s="62"/>
      <c r="H6" s="62"/>
      <c r="J6" s="68" t="s">
        <v>42</v>
      </c>
      <c r="K6" s="88">
        <v>0.73841548473778829</v>
      </c>
      <c r="M6" s="89" t="s">
        <v>44</v>
      </c>
      <c r="N6" s="88">
        <v>0.71567148632702426</v>
      </c>
      <c r="P6" s="89" t="s">
        <v>48</v>
      </c>
      <c r="Q6" s="90">
        <v>0.77450135016420107</v>
      </c>
      <c r="R6" s="90"/>
      <c r="S6" s="89" t="s">
        <v>45</v>
      </c>
      <c r="T6" s="90">
        <v>0.74664974285412999</v>
      </c>
    </row>
    <row r="7" spans="2:20" s="68" customFormat="1" ht="15" customHeight="1" x14ac:dyDescent="0.2">
      <c r="B7" s="69" t="s">
        <v>99</v>
      </c>
      <c r="F7" s="70"/>
      <c r="G7" s="70"/>
      <c r="H7" s="70"/>
      <c r="J7" s="68" t="s">
        <v>47</v>
      </c>
      <c r="K7" s="88">
        <v>0.65381775327705738</v>
      </c>
      <c r="M7" s="89" t="s">
        <v>49</v>
      </c>
      <c r="N7" s="88">
        <v>0.66846957805379326</v>
      </c>
      <c r="P7" s="89" t="s">
        <v>42</v>
      </c>
      <c r="Q7" s="90">
        <v>0.72132694896895855</v>
      </c>
      <c r="R7" s="90"/>
      <c r="S7" s="89" t="s">
        <v>47</v>
      </c>
      <c r="T7" s="90">
        <v>0.70965690903492518</v>
      </c>
    </row>
    <row r="8" spans="2:20" s="68" customFormat="1" ht="15" customHeight="1" x14ac:dyDescent="0.2">
      <c r="B8" s="92"/>
      <c r="E8" s="92"/>
      <c r="F8" s="93"/>
      <c r="G8" s="93"/>
      <c r="H8" s="93"/>
      <c r="J8" s="68" t="s">
        <v>45</v>
      </c>
      <c r="K8" s="88">
        <v>0.64950327508392736</v>
      </c>
      <c r="M8" s="89" t="s">
        <v>50</v>
      </c>
      <c r="N8" s="88">
        <v>0.66836531314062686</v>
      </c>
      <c r="P8" s="89" t="s">
        <v>50</v>
      </c>
      <c r="Q8" s="90">
        <v>0.70495306082755493</v>
      </c>
      <c r="R8" s="90"/>
      <c r="S8" s="89" t="s">
        <v>46</v>
      </c>
      <c r="T8" s="90">
        <v>0.70918567586046022</v>
      </c>
    </row>
    <row r="9" spans="2:20" s="68" customFormat="1" ht="15" customHeight="1" x14ac:dyDescent="0.2">
      <c r="B9" s="87"/>
      <c r="C9" s="59"/>
      <c r="D9" s="59"/>
      <c r="E9" s="87"/>
      <c r="F9" s="86"/>
      <c r="G9" s="86"/>
      <c r="H9" s="62"/>
      <c r="J9" s="68" t="s">
        <v>48</v>
      </c>
      <c r="K9" s="88">
        <v>0.64796838358247799</v>
      </c>
      <c r="M9" s="89" t="s">
        <v>47</v>
      </c>
      <c r="N9" s="88">
        <v>0.59460194133713162</v>
      </c>
      <c r="P9" s="89" t="s">
        <v>46</v>
      </c>
      <c r="Q9" s="90">
        <v>0.67633954205965963</v>
      </c>
      <c r="R9" s="90"/>
      <c r="S9" s="89" t="s">
        <v>42</v>
      </c>
      <c r="T9" s="90">
        <v>0.68875206232936814</v>
      </c>
    </row>
    <row r="10" spans="2:20" s="68" customFormat="1" ht="72" hidden="1" customHeight="1" x14ac:dyDescent="0.2">
      <c r="B10" s="87"/>
      <c r="C10" s="59"/>
      <c r="D10" s="59"/>
      <c r="E10" s="87"/>
      <c r="F10" s="86"/>
      <c r="G10" s="86"/>
      <c r="H10" s="62"/>
      <c r="K10" s="88"/>
      <c r="M10" s="89"/>
      <c r="N10" s="88"/>
      <c r="P10" s="89"/>
      <c r="Q10" s="90"/>
      <c r="R10" s="90"/>
      <c r="S10" s="89"/>
      <c r="T10" s="90"/>
    </row>
    <row r="11" spans="2:20" s="68" customFormat="1" ht="15" hidden="1" customHeight="1" x14ac:dyDescent="0.2">
      <c r="B11" s="87"/>
      <c r="C11" s="59"/>
      <c r="D11" s="59"/>
      <c r="E11" s="87"/>
      <c r="F11" s="86"/>
      <c r="G11" s="86"/>
      <c r="H11" s="62"/>
      <c r="J11" s="68" t="s">
        <v>43</v>
      </c>
      <c r="K11" s="88">
        <v>0.5163958928190755</v>
      </c>
      <c r="M11" s="89" t="s">
        <v>46</v>
      </c>
      <c r="N11" s="88">
        <v>0.43995171017425316</v>
      </c>
      <c r="P11" s="89" t="s">
        <v>43</v>
      </c>
      <c r="Q11" s="90">
        <v>0.55724768938764813</v>
      </c>
      <c r="R11" s="90"/>
      <c r="S11" s="89" t="s">
        <v>49</v>
      </c>
      <c r="T11" s="90">
        <v>0.48963324387036222</v>
      </c>
    </row>
    <row r="12" spans="2:20" s="68" customFormat="1" ht="11.25" hidden="1" customHeight="1" x14ac:dyDescent="0.2">
      <c r="B12" s="87"/>
      <c r="C12" s="59"/>
      <c r="D12" s="59"/>
      <c r="E12" s="87"/>
      <c r="F12" s="86"/>
      <c r="G12" s="86"/>
      <c r="H12" s="62"/>
      <c r="S12" s="91"/>
      <c r="T12" s="91"/>
    </row>
    <row r="13" spans="2:20" s="68" customFormat="1" ht="11.25" hidden="1" customHeight="1" x14ac:dyDescent="0.2">
      <c r="B13" s="87"/>
      <c r="C13" s="59"/>
      <c r="D13" s="59"/>
      <c r="E13" s="87"/>
      <c r="F13" s="86"/>
      <c r="G13" s="86"/>
      <c r="H13" s="62"/>
      <c r="S13" s="91"/>
      <c r="T13" s="91"/>
    </row>
    <row r="14" spans="2:20" s="68" customFormat="1" ht="11.25" hidden="1" customHeight="1" x14ac:dyDescent="0.2">
      <c r="B14" s="87"/>
      <c r="C14" s="59"/>
      <c r="D14" s="59"/>
      <c r="E14" s="87"/>
      <c r="F14" s="86"/>
      <c r="G14" s="86"/>
      <c r="H14" s="62"/>
    </row>
    <row r="15" spans="2:20" ht="12.75" hidden="1" customHeight="1" x14ac:dyDescent="0.2"/>
    <row r="16" spans="2:20" ht="12.75" hidden="1" customHeight="1" x14ac:dyDescent="0.2"/>
    <row r="17" ht="12.75" hidden="1" customHeight="1" x14ac:dyDescent="0.2"/>
    <row r="18" ht="12.75" hidden="1" customHeight="1" x14ac:dyDescent="0.2"/>
    <row r="19" ht="12.75" hidden="1" customHeight="1" x14ac:dyDescent="0.2"/>
    <row r="20" ht="12.75" hidden="1" customHeight="1" x14ac:dyDescent="0.2"/>
    <row r="21" ht="12.75" hidden="1" customHeight="1" x14ac:dyDescent="0.2"/>
    <row r="22" ht="12.75" hidden="1" customHeight="1" x14ac:dyDescent="0.2"/>
    <row r="23" ht="12.75" hidden="1" customHeight="1" x14ac:dyDescent="0.2"/>
    <row r="24" ht="12.75" hidden="1" customHeight="1" x14ac:dyDescent="0.2"/>
    <row r="25" ht="12.75" hidden="1" customHeight="1" x14ac:dyDescent="0.2"/>
    <row r="26" ht="12.75" hidden="1" customHeight="1" x14ac:dyDescent="0.2"/>
    <row r="27" ht="12.75" hidden="1" customHeight="1" x14ac:dyDescent="0.2"/>
    <row r="28" ht="12.75" hidden="1" customHeight="1" x14ac:dyDescent="0.2"/>
    <row r="29" ht="12.75" hidden="1" customHeight="1" x14ac:dyDescent="0.2"/>
    <row r="30" ht="12.75" hidden="1" customHeight="1" x14ac:dyDescent="0.2"/>
    <row r="31" ht="12.75" hidden="1" customHeight="1" x14ac:dyDescent="0.2"/>
    <row r="32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36" ht="12.75" hidden="1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  <row r="47" ht="12.75" hidden="1" customHeight="1" x14ac:dyDescent="0.2"/>
    <row r="4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</sheetData>
  <mergeCells count="5">
    <mergeCell ref="H3:H4"/>
    <mergeCell ref="B2:H2"/>
    <mergeCell ref="B3:C3"/>
    <mergeCell ref="D3:D4"/>
    <mergeCell ref="E3:G3"/>
  </mergeCells>
  <pageMargins left="0.78740157499999996" right="0.78740157499999996" top="0.984251969" bottom="0.984251969" header="0.49212598499999999" footer="0.49212598499999999"/>
  <pageSetup paperSize="9" scale="7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4"/>
  </sheetPr>
  <dimension ref="A1:N63"/>
  <sheetViews>
    <sheetView showGridLines="0" showRowColHeaders="0" zoomScaleNormal="100" zoomScaleSheetLayoutView="100" workbookViewId="0">
      <selection activeCell="B4" sqref="B4"/>
    </sheetView>
  </sheetViews>
  <sheetFormatPr defaultColWidth="0" defaultRowHeight="11.25" zeroHeight="1" x14ac:dyDescent="0.2"/>
  <cols>
    <col min="1" max="1" width="3.5703125" style="96" customWidth="1"/>
    <col min="2" max="2" width="25.28515625" style="96" bestFit="1" customWidth="1"/>
    <col min="3" max="6" width="10.7109375" style="96" customWidth="1"/>
    <col min="7" max="7" width="9.28515625" style="96" customWidth="1"/>
    <col min="8" max="8" width="14.28515625" style="96" customWidth="1"/>
    <col min="9" max="9" width="3.5703125" style="97" customWidth="1"/>
    <col min="10" max="16384" width="9.140625" style="96" hidden="1"/>
  </cols>
  <sheetData>
    <row r="1" spans="2:14" ht="12" customHeight="1" x14ac:dyDescent="0.2">
      <c r="J1" s="134"/>
    </row>
    <row r="2" spans="2:14" s="98" customFormat="1" ht="15.75" x14ac:dyDescent="0.2">
      <c r="B2" s="320" t="s">
        <v>109</v>
      </c>
      <c r="C2" s="321"/>
      <c r="D2" s="321"/>
      <c r="E2" s="321"/>
      <c r="F2" s="321"/>
      <c r="G2" s="321"/>
      <c r="H2" s="322"/>
      <c r="J2" s="134"/>
    </row>
    <row r="3" spans="2:14" s="59" customFormat="1" ht="24.75" thickBot="1" x14ac:dyDescent="0.25">
      <c r="B3" s="17" t="s">
        <v>0</v>
      </c>
      <c r="C3" s="18">
        <v>1991</v>
      </c>
      <c r="D3" s="18">
        <v>2000</v>
      </c>
      <c r="E3" s="18">
        <v>2010</v>
      </c>
      <c r="F3" s="19">
        <v>2015</v>
      </c>
      <c r="G3" s="20" t="s">
        <v>131</v>
      </c>
      <c r="H3" s="4" t="s">
        <v>132</v>
      </c>
      <c r="I3" s="247"/>
      <c r="J3" s="134"/>
    </row>
    <row r="4" spans="2:14" s="68" customFormat="1" ht="15" customHeight="1" thickTop="1" thickBot="1" x14ac:dyDescent="0.25">
      <c r="B4" s="266" t="s">
        <v>137</v>
      </c>
      <c r="C4" s="267">
        <v>255.46799999999999</v>
      </c>
      <c r="D4" s="267">
        <v>286.53699999999998</v>
      </c>
      <c r="E4" s="267">
        <v>295.91699999999997</v>
      </c>
      <c r="F4" s="269">
        <v>298.142</v>
      </c>
      <c r="G4" s="94">
        <f>F4/E4-1</f>
        <v>7.5190002602081307E-3</v>
      </c>
      <c r="H4" s="268">
        <f>F4/F5</f>
        <v>1.8014596232609693E-2</v>
      </c>
      <c r="J4" s="108"/>
      <c r="K4" s="248"/>
      <c r="M4" s="108"/>
      <c r="N4" s="108"/>
    </row>
    <row r="5" spans="2:14" s="68" customFormat="1" ht="15" customHeight="1" thickBot="1" x14ac:dyDescent="0.25">
      <c r="B5" s="3" t="s">
        <v>75</v>
      </c>
      <c r="C5" s="9">
        <v>12807.706</v>
      </c>
      <c r="D5" s="9">
        <v>14391.281999999999</v>
      </c>
      <c r="E5" s="9">
        <v>15989.929</v>
      </c>
      <c r="F5" s="10">
        <v>16550.024000000001</v>
      </c>
      <c r="G5" s="11">
        <f>F5/E5-1</f>
        <v>3.5027985427577679E-2</v>
      </c>
      <c r="H5" s="12"/>
      <c r="I5" s="75"/>
      <c r="J5" s="108"/>
      <c r="K5" s="248"/>
      <c r="M5" s="108"/>
      <c r="N5" s="108"/>
    </row>
    <row r="6" spans="2:14" s="68" customFormat="1" ht="15" customHeight="1" x14ac:dyDescent="0.2">
      <c r="B6" s="13" t="s">
        <v>103</v>
      </c>
      <c r="C6" s="14">
        <f>C4/C5</f>
        <v>1.994642912634003E-2</v>
      </c>
      <c r="D6" s="14">
        <f t="shared" ref="D6:E6" si="0">D4/D5</f>
        <v>1.9910456900226123E-2</v>
      </c>
      <c r="E6" s="14">
        <f t="shared" si="0"/>
        <v>1.8506461160646803E-2</v>
      </c>
      <c r="F6" s="14">
        <f>F4/F5</f>
        <v>1.8014596232609693E-2</v>
      </c>
      <c r="G6" s="15"/>
      <c r="H6" s="16"/>
      <c r="I6" s="75"/>
      <c r="J6" s="108"/>
      <c r="K6" s="248"/>
      <c r="M6" s="108"/>
      <c r="N6" s="108"/>
    </row>
    <row r="7" spans="2:14" s="68" customFormat="1" ht="15" customHeight="1" x14ac:dyDescent="0.2">
      <c r="B7" s="96"/>
      <c r="C7" s="235"/>
      <c r="D7" s="235"/>
      <c r="E7" s="235"/>
      <c r="F7" s="235"/>
      <c r="G7" s="201"/>
      <c r="H7" s="96"/>
      <c r="I7" s="75"/>
      <c r="J7" s="108"/>
      <c r="K7" s="248"/>
      <c r="M7" s="108"/>
      <c r="N7" s="108"/>
    </row>
    <row r="8" spans="2:14" s="68" customFormat="1" ht="15" customHeight="1" x14ac:dyDescent="0.2">
      <c r="B8" s="323"/>
      <c r="C8" s="323"/>
      <c r="D8" s="323"/>
      <c r="E8" s="323"/>
      <c r="F8" s="323"/>
      <c r="G8" s="323"/>
      <c r="H8" s="323"/>
      <c r="I8" s="75"/>
      <c r="J8" s="108"/>
      <c r="K8" s="248"/>
      <c r="M8" s="108"/>
      <c r="N8" s="108"/>
    </row>
    <row r="9" spans="2:14" s="68" customFormat="1" ht="15" customHeight="1" x14ac:dyDescent="0.2">
      <c r="B9" s="239" t="s">
        <v>122</v>
      </c>
      <c r="C9" s="96"/>
      <c r="D9" s="254"/>
      <c r="E9" s="254"/>
      <c r="F9" s="254"/>
      <c r="G9" s="254"/>
      <c r="H9" s="255" t="s">
        <v>39</v>
      </c>
      <c r="I9" s="75"/>
      <c r="K9" s="249"/>
      <c r="L9" s="250"/>
      <c r="M9" s="108"/>
      <c r="N9" s="108"/>
    </row>
    <row r="10" spans="2:14" s="68" customFormat="1" ht="15" customHeight="1" x14ac:dyDescent="0.2">
      <c r="B10" s="96"/>
      <c r="C10" s="256"/>
      <c r="D10" s="256"/>
      <c r="E10" s="256"/>
      <c r="F10" s="256"/>
      <c r="G10" s="256"/>
      <c r="H10" s="96"/>
      <c r="I10" s="251"/>
      <c r="J10" s="108"/>
      <c r="K10" s="248"/>
      <c r="M10" s="108"/>
      <c r="N10" s="108"/>
    </row>
    <row r="11" spans="2:14" s="68" customFormat="1" ht="15" hidden="1" customHeight="1" x14ac:dyDescent="0.2">
      <c r="B11" s="96"/>
      <c r="C11" s="96"/>
      <c r="D11" s="96"/>
      <c r="E11" s="96"/>
      <c r="F11" s="96"/>
      <c r="G11" s="96"/>
      <c r="H11" s="96"/>
      <c r="I11" s="252"/>
      <c r="J11" s="253"/>
    </row>
    <row r="12" spans="2:14" s="68" customFormat="1" ht="15" hidden="1" customHeight="1" x14ac:dyDescent="0.2">
      <c r="B12" s="96"/>
      <c r="C12" s="96"/>
      <c r="D12" s="96"/>
      <c r="E12" s="96"/>
      <c r="F12" s="96"/>
      <c r="G12" s="96"/>
      <c r="H12" s="96"/>
      <c r="I12" s="252"/>
      <c r="J12" s="253"/>
    </row>
    <row r="13" spans="2:14" hidden="1" x14ac:dyDescent="0.2"/>
    <row r="14" spans="2:14" hidden="1" x14ac:dyDescent="0.2"/>
    <row r="15" spans="2:14" ht="12.75" hidden="1" customHeight="1" x14ac:dyDescent="0.2"/>
    <row r="16" spans="2:14" ht="12.75" customHeight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x14ac:dyDescent="0.2"/>
  </sheetData>
  <mergeCells count="2">
    <mergeCell ref="B2:H2"/>
    <mergeCell ref="B8:H8"/>
  </mergeCells>
  <phoneticPr fontId="4" type="noConversion"/>
  <conditionalFormatting sqref="H4">
    <cfRule type="dataBar" priority="64">
      <dataBar>
        <cfvo type="min"/>
        <cfvo type="num" val="0.6"/>
        <color rgb="FF638EC6"/>
      </dataBar>
      <extLst>
        <ext xmlns:x14="http://schemas.microsoft.com/office/spreadsheetml/2009/9/main" uri="{B025F937-C7B1-47D3-B67F-A62EFF666E3E}">
          <x14:id>{50522D74-458C-4E33-A73E-62E192A6AB96}</x14:id>
        </ext>
      </extLst>
    </cfRule>
  </conditionalFormatting>
  <pageMargins left="0.78740157499999996" right="0.78740157499999996" top="0.984251969" bottom="0.984251969" header="0.49212598499999999" footer="0.49212598499999999"/>
  <pageSetup paperSize="9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522D74-458C-4E33-A73E-62E192A6AB96}">
            <x14:dataBar minLength="0" maxLength="100" border="1" negativeBarBorderColorSameAsPositive="0">
              <x14:cfvo type="autoMin"/>
              <x14:cfvo type="num">
                <xm:f>0.6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H4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theme="4"/>
  </sheetPr>
  <dimension ref="A1:J61"/>
  <sheetViews>
    <sheetView showGridLines="0" showRowColHeaders="0" workbookViewId="0">
      <selection activeCell="B10" sqref="B10"/>
    </sheetView>
  </sheetViews>
  <sheetFormatPr defaultColWidth="0" defaultRowHeight="12.75" zeroHeight="1" x14ac:dyDescent="0.2"/>
  <cols>
    <col min="1" max="1" width="3.5703125" style="59" customWidth="1"/>
    <col min="2" max="2" width="25" style="59" customWidth="1"/>
    <col min="3" max="6" width="10.7109375" style="59" customWidth="1"/>
    <col min="7" max="7" width="9.28515625" style="59" customWidth="1"/>
    <col min="8" max="8" width="11.42578125" style="59" customWidth="1"/>
    <col min="9" max="9" width="9.28515625" style="59" customWidth="1"/>
    <col min="10" max="10" width="3.5703125" style="59" customWidth="1"/>
    <col min="11" max="16384" width="9.140625" style="59" hidden="1"/>
  </cols>
  <sheetData>
    <row r="1" spans="2:9" x14ac:dyDescent="0.2"/>
    <row r="2" spans="2:9" ht="15" x14ac:dyDescent="0.2">
      <c r="B2" s="327" t="s">
        <v>136</v>
      </c>
      <c r="C2" s="328"/>
      <c r="D2" s="328"/>
      <c r="E2" s="328"/>
      <c r="F2" s="328"/>
      <c r="G2" s="328"/>
      <c r="H2" s="328"/>
      <c r="I2" s="329"/>
    </row>
    <row r="3" spans="2:9" ht="26.25" customHeight="1" x14ac:dyDescent="0.2">
      <c r="B3" s="325" t="s">
        <v>15</v>
      </c>
      <c r="C3" s="330">
        <v>2002</v>
      </c>
      <c r="D3" s="330">
        <v>2007</v>
      </c>
      <c r="E3" s="330">
        <v>2011</v>
      </c>
      <c r="F3" s="330">
        <v>2012</v>
      </c>
      <c r="G3" s="332" t="s">
        <v>125</v>
      </c>
      <c r="H3" s="334" t="s">
        <v>126</v>
      </c>
      <c r="I3" s="334"/>
    </row>
    <row r="4" spans="2:9" ht="15" customHeight="1" thickBot="1" x14ac:dyDescent="0.25">
      <c r="B4" s="326"/>
      <c r="C4" s="331"/>
      <c r="D4" s="331"/>
      <c r="E4" s="331"/>
      <c r="F4" s="331"/>
      <c r="G4" s="333"/>
      <c r="H4" s="81" t="s">
        <v>108</v>
      </c>
      <c r="I4" s="270" t="s">
        <v>17</v>
      </c>
    </row>
    <row r="5" spans="2:9" ht="15" customHeight="1" thickTop="1" x14ac:dyDescent="0.2">
      <c r="B5" s="5" t="s">
        <v>3</v>
      </c>
      <c r="C5" s="65">
        <v>1171.2953606634885</v>
      </c>
      <c r="D5" s="65">
        <v>1860.262097885801</v>
      </c>
      <c r="E5" s="65">
        <v>3810.8032464501207</v>
      </c>
      <c r="F5" s="42">
        <v>3174.9816650000002</v>
      </c>
      <c r="G5" s="271">
        <v>0.70673888835792864</v>
      </c>
      <c r="H5" s="271">
        <v>0.34762479391066886</v>
      </c>
      <c r="I5" s="272">
        <v>2.298527867666281E-2</v>
      </c>
    </row>
    <row r="6" spans="2:9" ht="15" customHeight="1" x14ac:dyDescent="0.2">
      <c r="B6" s="6" t="s">
        <v>51</v>
      </c>
      <c r="C6" s="66">
        <v>3040.6798588539409</v>
      </c>
      <c r="D6" s="66">
        <v>3008.1015428951277</v>
      </c>
      <c r="E6" s="66">
        <v>3541.4399014023206</v>
      </c>
      <c r="F6" s="26">
        <v>3575.4765109999998</v>
      </c>
      <c r="G6" s="273">
        <v>0.18861563016214067</v>
      </c>
      <c r="H6" s="273">
        <v>0.39147447652073675</v>
      </c>
      <c r="I6" s="274">
        <v>1.6849614500548716E-2</v>
      </c>
    </row>
    <row r="7" spans="2:9" ht="15" customHeight="1" x14ac:dyDescent="0.2">
      <c r="B7" s="5" t="s">
        <v>98</v>
      </c>
      <c r="C7" s="65">
        <v>1197.5182516095058</v>
      </c>
      <c r="D7" s="65">
        <v>1179.7355069378916</v>
      </c>
      <c r="E7" s="65">
        <v>1338.7011381450413</v>
      </c>
      <c r="F7" s="42">
        <v>1391.3490630000001</v>
      </c>
      <c r="G7" s="271">
        <v>0.17937372810908303</v>
      </c>
      <c r="H7" s="271">
        <v>0.15233707854598816</v>
      </c>
      <c r="I7" s="272">
        <v>1.8085290278828346E-2</v>
      </c>
    </row>
    <row r="8" spans="2:9" ht="15" customHeight="1" x14ac:dyDescent="0.2">
      <c r="B8" s="6" t="s">
        <v>1</v>
      </c>
      <c r="C8" s="66">
        <v>15.069905041984152</v>
      </c>
      <c r="D8" s="66">
        <v>9.2441050819275024</v>
      </c>
      <c r="E8" s="66">
        <v>15.156671951290749</v>
      </c>
      <c r="F8" s="26">
        <v>16.224885</v>
      </c>
      <c r="G8" s="273">
        <v>0.75516016490553839</v>
      </c>
      <c r="H8" s="273">
        <v>1.776442480447931E-3</v>
      </c>
      <c r="I8" s="274">
        <v>8.7234827250652677E-3</v>
      </c>
    </row>
    <row r="9" spans="2:9" ht="15" customHeight="1" thickBot="1" x14ac:dyDescent="0.25">
      <c r="B9" s="275" t="s">
        <v>40</v>
      </c>
      <c r="C9" s="65">
        <v>630.60344067135691</v>
      </c>
      <c r="D9" s="65">
        <v>602.07177926805309</v>
      </c>
      <c r="E9" s="65">
        <v>960.33903814167797</v>
      </c>
      <c r="F9" s="42">
        <v>975.32579699999997</v>
      </c>
      <c r="G9" s="271">
        <v>0.61994936581435001</v>
      </c>
      <c r="H9" s="271">
        <v>0.10678720854215824</v>
      </c>
      <c r="I9" s="272">
        <v>1.2987300202642457E-2</v>
      </c>
    </row>
    <row r="10" spans="2:9" ht="15" customHeight="1" thickBot="1" x14ac:dyDescent="0.25">
      <c r="B10" s="2" t="s">
        <v>137</v>
      </c>
      <c r="C10" s="7">
        <v>6055.1668168402757</v>
      </c>
      <c r="D10" s="7">
        <v>6659.4150320688013</v>
      </c>
      <c r="E10" s="7">
        <v>9666.439996090452</v>
      </c>
      <c r="F10" s="7">
        <v>9133.3579210000007</v>
      </c>
      <c r="G10" s="276">
        <v>0.37149552581086831</v>
      </c>
      <c r="H10" s="276">
        <v>1</v>
      </c>
      <c r="I10" s="277">
        <v>1.8113785838908082E-2</v>
      </c>
    </row>
    <row r="11" spans="2:9" ht="15" customHeight="1" thickBot="1" x14ac:dyDescent="0.25">
      <c r="B11" s="3" t="s">
        <v>75</v>
      </c>
      <c r="C11" s="48">
        <v>363907.06713307713</v>
      </c>
      <c r="D11" s="48">
        <v>411944.92422573967</v>
      </c>
      <c r="E11" s="48">
        <v>485168.58013315964</v>
      </c>
      <c r="F11" s="48">
        <v>504221.37051799998</v>
      </c>
      <c r="G11" s="278">
        <v>0.22400190138450204</v>
      </c>
      <c r="H11" s="279"/>
      <c r="I11" s="279"/>
    </row>
    <row r="12" spans="2:9" ht="15" customHeight="1" x14ac:dyDescent="0.2">
      <c r="B12" s="13" t="s">
        <v>103</v>
      </c>
      <c r="C12" s="280">
        <f>C10/C11</f>
        <v>1.6639321859132684E-2</v>
      </c>
      <c r="D12" s="280">
        <f t="shared" ref="D12:F12" si="0">D10/D11</f>
        <v>1.616578974625147E-2</v>
      </c>
      <c r="E12" s="280">
        <f t="shared" si="0"/>
        <v>1.9923878816384598E-2</v>
      </c>
      <c r="F12" s="280">
        <f t="shared" si="0"/>
        <v>1.8113785838979931E-2</v>
      </c>
      <c r="G12" s="280"/>
      <c r="H12" s="280"/>
      <c r="I12" s="280"/>
    </row>
    <row r="13" spans="2:9" x14ac:dyDescent="0.2">
      <c r="B13" s="84"/>
      <c r="C13" s="84"/>
      <c r="D13" s="84"/>
      <c r="E13" s="84"/>
      <c r="F13" s="84"/>
      <c r="G13" s="84"/>
      <c r="H13" s="84"/>
      <c r="I13" s="96"/>
    </row>
    <row r="14" spans="2:9" ht="21.75" customHeight="1" x14ac:dyDescent="0.2">
      <c r="B14" s="324" t="s">
        <v>52</v>
      </c>
      <c r="C14" s="324"/>
      <c r="D14" s="324"/>
      <c r="E14" s="324"/>
      <c r="F14" s="324"/>
      <c r="G14" s="324"/>
      <c r="H14" s="324"/>
      <c r="I14" s="324"/>
    </row>
    <row r="15" spans="2:9" x14ac:dyDescent="0.2">
      <c r="B15" s="231" t="s">
        <v>36</v>
      </c>
      <c r="D15" s="239"/>
      <c r="E15" s="239"/>
      <c r="F15" s="239"/>
      <c r="G15" s="239"/>
      <c r="H15" s="231"/>
      <c r="I15" s="240" t="s">
        <v>39</v>
      </c>
    </row>
    <row r="16" spans="2:9" x14ac:dyDescent="0.2">
      <c r="B16" s="96"/>
      <c r="C16" s="131"/>
      <c r="D16" s="131"/>
      <c r="E16" s="202"/>
      <c r="F16" s="202"/>
      <c r="G16" s="202"/>
      <c r="H16" s="131"/>
      <c r="I16" s="84"/>
    </row>
    <row r="17" spans="2:9" x14ac:dyDescent="0.2">
      <c r="B17" s="96"/>
      <c r="C17" s="131"/>
      <c r="D17" s="131"/>
      <c r="E17" s="202"/>
      <c r="F17" s="202"/>
      <c r="G17" s="202"/>
      <c r="H17" s="131"/>
      <c r="I17" s="84"/>
    </row>
    <row r="18" spans="2:9" hidden="1" x14ac:dyDescent="0.2">
      <c r="B18" s="96"/>
      <c r="C18" s="131"/>
      <c r="D18" s="131"/>
      <c r="E18" s="202"/>
      <c r="F18" s="202"/>
      <c r="G18" s="202"/>
      <c r="H18" s="131"/>
      <c r="I18" s="84"/>
    </row>
    <row r="19" spans="2:9" hidden="1" x14ac:dyDescent="0.2">
      <c r="B19" s="131"/>
      <c r="C19" s="202" t="b">
        <v>1</v>
      </c>
      <c r="D19" s="202" t="b">
        <v>1</v>
      </c>
      <c r="E19" s="202" t="b">
        <v>1</v>
      </c>
      <c r="F19" s="202" t="b">
        <v>1</v>
      </c>
      <c r="G19" s="96"/>
      <c r="H19" s="131" t="b">
        <v>1</v>
      </c>
      <c r="I19" s="131" t="b">
        <v>0</v>
      </c>
    </row>
    <row r="20" spans="2:9" hidden="1" x14ac:dyDescent="0.2">
      <c r="B20" s="131"/>
      <c r="C20" s="131"/>
      <c r="D20" s="131"/>
      <c r="E20" s="202"/>
      <c r="F20" s="202"/>
      <c r="G20" s="202"/>
      <c r="H20" s="131" t="b">
        <v>1</v>
      </c>
      <c r="I20" s="96"/>
    </row>
    <row r="21" spans="2:9" hidden="1" x14ac:dyDescent="0.2"/>
    <row r="22" spans="2:9" hidden="1" x14ac:dyDescent="0.2"/>
    <row r="23" spans="2:9" hidden="1" x14ac:dyDescent="0.2">
      <c r="B23" s="234" t="s">
        <v>111</v>
      </c>
      <c r="C23" s="68"/>
      <c r="D23" s="68"/>
      <c r="E23" s="68"/>
      <c r="F23" s="68"/>
    </row>
    <row r="24" spans="2:9" hidden="1" x14ac:dyDescent="0.2">
      <c r="B24" s="241" t="s">
        <v>13</v>
      </c>
      <c r="C24" s="241">
        <v>2001</v>
      </c>
      <c r="D24" s="241">
        <v>2006</v>
      </c>
      <c r="E24" s="241">
        <v>2010</v>
      </c>
      <c r="F24" s="241">
        <v>2011</v>
      </c>
    </row>
    <row r="25" spans="2:9" hidden="1" x14ac:dyDescent="0.2">
      <c r="B25" s="131" t="s">
        <v>3</v>
      </c>
      <c r="C25" s="242">
        <v>1136936.7659999998</v>
      </c>
      <c r="D25" s="243">
        <v>1529774.3959999997</v>
      </c>
      <c r="E25" s="243">
        <v>2747825.0660000001</v>
      </c>
      <c r="F25" s="243">
        <v>3035199.5040000002</v>
      </c>
    </row>
    <row r="26" spans="2:9" hidden="1" x14ac:dyDescent="0.2">
      <c r="B26" s="131" t="s">
        <v>2</v>
      </c>
      <c r="C26" s="242">
        <v>4202524.7129999995</v>
      </c>
      <c r="D26" s="243">
        <v>6243286.9130000006</v>
      </c>
      <c r="E26" s="96">
        <v>9841660.7180000003</v>
      </c>
      <c r="F26" s="96">
        <v>9923638.1629999988</v>
      </c>
    </row>
    <row r="27" spans="2:9" hidden="1" x14ac:dyDescent="0.2">
      <c r="B27" s="131" t="s">
        <v>98</v>
      </c>
      <c r="C27" s="242">
        <v>2340097.0900000003</v>
      </c>
      <c r="D27" s="243">
        <v>3849589.3679999998</v>
      </c>
      <c r="E27" s="243">
        <v>6112784.0100000007</v>
      </c>
      <c r="F27" s="243">
        <v>6735157.0139999995</v>
      </c>
    </row>
    <row r="28" spans="2:9" hidden="1" x14ac:dyDescent="0.2">
      <c r="B28" s="131" t="s">
        <v>1</v>
      </c>
      <c r="C28" s="242">
        <v>27149.413999999997</v>
      </c>
      <c r="D28" s="243">
        <v>42301.45</v>
      </c>
      <c r="E28" s="243">
        <v>54583.278000000006</v>
      </c>
      <c r="F28" s="243">
        <v>50889.092000000004</v>
      </c>
    </row>
    <row r="29" spans="2:9" hidden="1" x14ac:dyDescent="0.2">
      <c r="B29" s="131" t="s">
        <v>40</v>
      </c>
      <c r="C29" s="242">
        <v>641721.35100000002</v>
      </c>
      <c r="D29" s="243">
        <v>1075291.4649999999</v>
      </c>
      <c r="E29" s="243">
        <v>3104974.503</v>
      </c>
      <c r="F29" s="243">
        <v>3107406.7430000002</v>
      </c>
    </row>
    <row r="30" spans="2:9" hidden="1" x14ac:dyDescent="0.2">
      <c r="B30" s="244" t="s">
        <v>12</v>
      </c>
      <c r="C30" s="245">
        <v>8348429.3339999998</v>
      </c>
      <c r="D30" s="246">
        <v>12740243.591999998</v>
      </c>
      <c r="E30" s="246">
        <v>21861827.575000003</v>
      </c>
      <c r="F30" s="246">
        <v>22852290.516000003</v>
      </c>
    </row>
    <row r="31" spans="2:9" hidden="1" x14ac:dyDescent="0.2">
      <c r="B31" s="131"/>
      <c r="C31" s="242" t="b">
        <f>C30=SUM(C25:C29)</f>
        <v>1</v>
      </c>
      <c r="D31" s="242" t="b">
        <f>D30=SUM(D25:D29)</f>
        <v>1</v>
      </c>
      <c r="E31" s="242" t="b">
        <f>E30=SUM(E25:E29)</f>
        <v>1</v>
      </c>
      <c r="F31" s="242" t="b">
        <f>F30=SUM(F25:F29)</f>
        <v>1</v>
      </c>
    </row>
    <row r="32" spans="2:9" hidden="1" x14ac:dyDescent="0.2">
      <c r="B32" s="131"/>
      <c r="C32" s="242"/>
      <c r="D32" s="243"/>
      <c r="E32" s="243"/>
      <c r="F32" s="243"/>
    </row>
    <row r="33" spans="2:6" hidden="1" x14ac:dyDescent="0.2">
      <c r="B33" s="131" t="s">
        <v>78</v>
      </c>
      <c r="C33" s="233">
        <v>2.1961951410781229</v>
      </c>
      <c r="D33" s="232">
        <v>1.3762563269209673</v>
      </c>
      <c r="E33" s="232">
        <v>1.069688454467262</v>
      </c>
      <c r="F33" s="232">
        <v>1</v>
      </c>
    </row>
    <row r="34" spans="2:6" hidden="1" x14ac:dyDescent="0.2">
      <c r="B34" s="131"/>
      <c r="C34" s="233"/>
      <c r="D34" s="232"/>
      <c r="E34" s="232"/>
      <c r="F34" s="232"/>
    </row>
    <row r="35" spans="2:6" hidden="1" x14ac:dyDescent="0.2">
      <c r="B35" s="234" t="s">
        <v>112</v>
      </c>
      <c r="C35" s="96"/>
      <c r="D35" s="96"/>
      <c r="E35" s="96"/>
      <c r="F35" s="96"/>
    </row>
    <row r="36" spans="2:6" hidden="1" x14ac:dyDescent="0.2">
      <c r="B36" s="241" t="s">
        <v>14</v>
      </c>
      <c r="C36" s="241">
        <v>2001</v>
      </c>
      <c r="D36" s="241">
        <v>2006</v>
      </c>
      <c r="E36" s="241">
        <v>2010</v>
      </c>
      <c r="F36" s="241">
        <v>2011</v>
      </c>
    </row>
    <row r="37" spans="2:6" hidden="1" x14ac:dyDescent="0.2">
      <c r="B37" s="131" t="s">
        <v>3</v>
      </c>
      <c r="C37" s="242">
        <f>C25*C$33/1000</f>
        <v>2496.9350012022746</v>
      </c>
      <c r="D37" s="242">
        <f>D25*D$33/1000</f>
        <v>2105.3616912567009</v>
      </c>
      <c r="E37" s="242">
        <f>E25*E$33/1000</f>
        <v>2939.3167479959425</v>
      </c>
      <c r="F37" s="242">
        <f>F25*F$33/1000</f>
        <v>3035.1995040000002</v>
      </c>
    </row>
    <row r="38" spans="2:6" hidden="1" x14ac:dyDescent="0.2">
      <c r="B38" s="131" t="s">
        <v>2</v>
      </c>
      <c r="C38" s="242">
        <f t="shared" ref="C38:F42" si="1">C26*C$33/1000</f>
        <v>9229.5643549513316</v>
      </c>
      <c r="D38" s="242">
        <f t="shared" si="1"/>
        <v>8592.3631147991255</v>
      </c>
      <c r="E38" s="242">
        <f t="shared" si="1"/>
        <v>10527.510842828586</v>
      </c>
      <c r="F38" s="242">
        <f t="shared" si="1"/>
        <v>9923.6381629999996</v>
      </c>
    </row>
    <row r="39" spans="2:6" hidden="1" x14ac:dyDescent="0.2">
      <c r="B39" s="131" t="s">
        <v>98</v>
      </c>
      <c r="C39" s="242">
        <f t="shared" si="1"/>
        <v>5139.3098587090553</v>
      </c>
      <c r="D39" s="242">
        <f t="shared" si="1"/>
        <v>5298.0217237576881</v>
      </c>
      <c r="E39" s="242">
        <f t="shared" si="1"/>
        <v>6538.7744801490935</v>
      </c>
      <c r="F39" s="242">
        <f>F27*F$33/1000</f>
        <v>6735.1570139999994</v>
      </c>
    </row>
    <row r="40" spans="2:6" hidden="1" x14ac:dyDescent="0.2">
      <c r="B40" s="131" t="s">
        <v>1</v>
      </c>
      <c r="C40" s="242">
        <f t="shared" si="1"/>
        <v>59.62541110991836</v>
      </c>
      <c r="D40" s="242">
        <f t="shared" si="1"/>
        <v>58.217638200430947</v>
      </c>
      <c r="E40" s="242">
        <f t="shared" si="1"/>
        <v>58.387102283576908</v>
      </c>
      <c r="F40" s="242">
        <f t="shared" si="1"/>
        <v>50.889092000000005</v>
      </c>
    </row>
    <row r="41" spans="2:6" hidden="1" x14ac:dyDescent="0.2">
      <c r="B41" s="131" t="s">
        <v>40</v>
      </c>
      <c r="C41" s="242">
        <f t="shared" si="1"/>
        <v>1409.3453129922887</v>
      </c>
      <c r="D41" s="242">
        <f t="shared" si="1"/>
        <v>1479.8766819903658</v>
      </c>
      <c r="E41" s="242">
        <f>E29*E$33/1000</f>
        <v>3321.3553772743253</v>
      </c>
      <c r="F41" s="242">
        <f t="shared" si="1"/>
        <v>3107.4067430000005</v>
      </c>
    </row>
    <row r="42" spans="2:6" hidden="1" x14ac:dyDescent="0.2">
      <c r="B42" s="244" t="s">
        <v>12</v>
      </c>
      <c r="C42" s="245">
        <f t="shared" si="1"/>
        <v>18334.779938964868</v>
      </c>
      <c r="D42" s="245">
        <f t="shared" si="1"/>
        <v>17533.840850004308</v>
      </c>
      <c r="E42" s="245">
        <f t="shared" si="1"/>
        <v>23385.344550531525</v>
      </c>
      <c r="F42" s="245">
        <f t="shared" si="1"/>
        <v>22852.290516000001</v>
      </c>
    </row>
    <row r="43" spans="2:6" hidden="1" x14ac:dyDescent="0.2">
      <c r="B43" s="68"/>
      <c r="C43" s="68"/>
      <c r="D43" s="68"/>
      <c r="E43" s="68"/>
      <c r="F43" s="68"/>
    </row>
    <row r="44" spans="2:6" hidden="1" x14ac:dyDescent="0.2">
      <c r="B44" s="234" t="s">
        <v>76</v>
      </c>
      <c r="C44" s="68"/>
      <c r="D44" s="68"/>
      <c r="E44" s="68"/>
      <c r="F44" s="68"/>
    </row>
    <row r="45" spans="2:6" hidden="1" x14ac:dyDescent="0.2">
      <c r="B45" s="241" t="s">
        <v>13</v>
      </c>
      <c r="C45" s="241">
        <v>2001</v>
      </c>
      <c r="D45" s="241">
        <v>2006</v>
      </c>
      <c r="E45" s="241">
        <v>2010</v>
      </c>
      <c r="F45" s="241">
        <v>2011</v>
      </c>
    </row>
    <row r="46" spans="2:6" hidden="1" x14ac:dyDescent="0.2">
      <c r="B46" s="131" t="s">
        <v>3</v>
      </c>
      <c r="C46" s="242">
        <v>29638199.543999996</v>
      </c>
      <c r="D46" s="243">
        <v>76597812.10300006</v>
      </c>
      <c r="E46" s="243">
        <v>96617935.993000001</v>
      </c>
      <c r="F46" s="243">
        <v>120061193.37899999</v>
      </c>
    </row>
    <row r="47" spans="2:6" hidden="1" x14ac:dyDescent="0.2">
      <c r="B47" s="131" t="s">
        <v>2</v>
      </c>
      <c r="C47" s="242">
        <v>71840149.741999999</v>
      </c>
      <c r="D47" s="243">
        <v>115738358.95700003</v>
      </c>
      <c r="E47" s="243">
        <v>181899935.65699998</v>
      </c>
      <c r="F47" s="243">
        <v>201694611.965</v>
      </c>
    </row>
    <row r="48" spans="2:6" hidden="1" x14ac:dyDescent="0.2">
      <c r="B48" s="131" t="s">
        <v>98</v>
      </c>
      <c r="C48" s="242">
        <v>25089604.425000001</v>
      </c>
      <c r="D48" s="243">
        <v>40290344.919000007</v>
      </c>
      <c r="E48" s="243">
        <v>64438535.359999999</v>
      </c>
      <c r="F48" s="243">
        <v>71599014.5</v>
      </c>
    </row>
    <row r="49" spans="2:6" hidden="1" x14ac:dyDescent="0.2">
      <c r="B49" s="131" t="s">
        <v>1</v>
      </c>
      <c r="C49" s="242">
        <v>839410.45000000007</v>
      </c>
      <c r="D49" s="243">
        <v>1151808.709</v>
      </c>
      <c r="E49" s="243">
        <v>1449017.8279999997</v>
      </c>
      <c r="F49" s="243">
        <v>1718349.0579999997</v>
      </c>
    </row>
    <row r="50" spans="2:6" hidden="1" x14ac:dyDescent="0.2">
      <c r="B50" s="131" t="s">
        <v>40</v>
      </c>
      <c r="C50" s="242">
        <v>24691550.217999998</v>
      </c>
      <c r="D50" s="243">
        <v>41548804.704000004</v>
      </c>
      <c r="E50" s="243">
        <v>62717368.925000004</v>
      </c>
      <c r="F50" s="243">
        <v>67303039.510999992</v>
      </c>
    </row>
    <row r="51" spans="2:6" hidden="1" x14ac:dyDescent="0.2">
      <c r="B51" s="244" t="s">
        <v>12</v>
      </c>
      <c r="C51" s="245">
        <v>152098914.37900001</v>
      </c>
      <c r="D51" s="246">
        <v>275327129.39200002</v>
      </c>
      <c r="E51" s="246">
        <v>407122793.76299995</v>
      </c>
      <c r="F51" s="246">
        <v>462376208.41299999</v>
      </c>
    </row>
    <row r="52" spans="2:6" hidden="1" x14ac:dyDescent="0.2">
      <c r="B52" s="131"/>
      <c r="C52" s="242" t="b">
        <f>C51=SUM(C46:C50)</f>
        <v>1</v>
      </c>
      <c r="D52" s="242" t="b">
        <f>D51=SUM(D46:D50)</f>
        <v>1</v>
      </c>
      <c r="E52" s="242" t="b">
        <f>E51=SUM(E46:E50)</f>
        <v>1</v>
      </c>
      <c r="F52" s="242" t="b">
        <f>F51=SUM(F46:F50)</f>
        <v>1</v>
      </c>
    </row>
    <row r="53" spans="2:6" hidden="1" x14ac:dyDescent="0.2">
      <c r="B53" s="131"/>
      <c r="C53" s="242"/>
      <c r="D53" s="242"/>
      <c r="E53" s="242"/>
      <c r="F53" s="242"/>
    </row>
    <row r="54" spans="2:6" hidden="1" x14ac:dyDescent="0.2">
      <c r="B54" s="234" t="s">
        <v>77</v>
      </c>
      <c r="C54" s="96"/>
      <c r="D54" s="96"/>
      <c r="E54" s="96"/>
      <c r="F54" s="96"/>
    </row>
    <row r="55" spans="2:6" hidden="1" x14ac:dyDescent="0.2">
      <c r="B55" s="241" t="s">
        <v>14</v>
      </c>
      <c r="C55" s="241">
        <v>2001</v>
      </c>
      <c r="D55" s="241">
        <v>2006</v>
      </c>
      <c r="E55" s="241">
        <v>2010</v>
      </c>
      <c r="F55" s="241">
        <v>2011</v>
      </c>
    </row>
    <row r="56" spans="2:6" hidden="1" x14ac:dyDescent="0.2">
      <c r="B56" s="131" t="s">
        <v>3</v>
      </c>
      <c r="C56" s="242">
        <f>C46*C$33/1000</f>
        <v>65091.26982883663</v>
      </c>
      <c r="D56" s="242">
        <f>D46*D$33/1000</f>
        <v>105418.22353505727</v>
      </c>
      <c r="E56" s="242">
        <f>E46*E$33/1000</f>
        <v>103351.09062616901</v>
      </c>
      <c r="F56" s="242">
        <f>F46*F$33/1000</f>
        <v>120061.19337899999</v>
      </c>
    </row>
    <row r="57" spans="2:6" hidden="1" x14ac:dyDescent="0.2">
      <c r="B57" s="131" t="s">
        <v>2</v>
      </c>
      <c r="C57" s="242">
        <f t="shared" ref="C57:F61" si="2">C47*C$33/1000</f>
        <v>157774.98779770517</v>
      </c>
      <c r="D57" s="242">
        <f t="shared" si="2"/>
        <v>159285.64878202131</v>
      </c>
      <c r="E57" s="242">
        <f t="shared" si="2"/>
        <v>194576.26104063069</v>
      </c>
      <c r="F57" s="242">
        <f t="shared" si="2"/>
        <v>201694.61196499999</v>
      </c>
    </row>
    <row r="58" spans="2:6" hidden="1" x14ac:dyDescent="0.2">
      <c r="B58" s="131" t="s">
        <v>98</v>
      </c>
      <c r="C58" s="242">
        <f t="shared" si="2"/>
        <v>55101.667329757169</v>
      </c>
      <c r="D58" s="242">
        <f t="shared" si="2"/>
        <v>55449.842108601806</v>
      </c>
      <c r="E58" s="242">
        <f t="shared" si="2"/>
        <v>68929.157297372411</v>
      </c>
      <c r="F58" s="242">
        <f t="shared" si="2"/>
        <v>71599.014500000005</v>
      </c>
    </row>
    <row r="59" spans="2:6" hidden="1" x14ac:dyDescent="0.2">
      <c r="B59" s="131" t="s">
        <v>1</v>
      </c>
      <c r="C59" s="242">
        <f t="shared" si="2"/>
        <v>1843.5091516602006</v>
      </c>
      <c r="D59" s="242">
        <f t="shared" si="2"/>
        <v>1585.1840231639214</v>
      </c>
      <c r="E59" s="242">
        <f t="shared" si="2"/>
        <v>1549.9976409288286</v>
      </c>
      <c r="F59" s="242">
        <f t="shared" si="2"/>
        <v>1718.3490579999998</v>
      </c>
    </row>
    <row r="60" spans="2:6" hidden="1" x14ac:dyDescent="0.2">
      <c r="B60" s="131" t="s">
        <v>40</v>
      </c>
      <c r="C60" s="242">
        <f t="shared" si="2"/>
        <v>54227.462614458062</v>
      </c>
      <c r="D60" s="242">
        <f t="shared" si="2"/>
        <v>57181.805349883653</v>
      </c>
      <c r="E60" s="242">
        <f>E50*E$33/1000</f>
        <v>67088.045433636333</v>
      </c>
      <c r="F60" s="242">
        <f>F50*F$33/1000</f>
        <v>67303.039510999995</v>
      </c>
    </row>
    <row r="61" spans="2:6" hidden="1" x14ac:dyDescent="0.2">
      <c r="B61" s="244" t="s">
        <v>12</v>
      </c>
      <c r="C61" s="245">
        <f t="shared" si="2"/>
        <v>334038.89672241721</v>
      </c>
      <c r="D61" s="245">
        <f t="shared" si="2"/>
        <v>378920.70379872789</v>
      </c>
      <c r="E61" s="245">
        <f t="shared" si="2"/>
        <v>435494.55203873728</v>
      </c>
      <c r="F61" s="245">
        <f t="shared" si="2"/>
        <v>462376.20841299999</v>
      </c>
    </row>
  </sheetData>
  <mergeCells count="9">
    <mergeCell ref="B14:I14"/>
    <mergeCell ref="B3:B4"/>
    <mergeCell ref="B2:I2"/>
    <mergeCell ref="C3:C4"/>
    <mergeCell ref="D3:D4"/>
    <mergeCell ref="E3:E4"/>
    <mergeCell ref="F3:F4"/>
    <mergeCell ref="G3:G4"/>
    <mergeCell ref="H3:I3"/>
  </mergeCells>
  <conditionalFormatting sqref="H5:H9">
    <cfRule type="dataBar" priority="1">
      <dataBar>
        <cfvo type="num" val="0"/>
        <cfvo type="num" val="0.7"/>
        <color rgb="FF638EC6"/>
      </dataBar>
      <extLst>
        <ext xmlns:x14="http://schemas.microsoft.com/office/spreadsheetml/2009/9/main" uri="{B025F937-C7B1-47D3-B67F-A62EFF666E3E}">
          <x14:id>{B2D806B7-CE8D-4BF5-B4C3-D8233A49DE91}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D806B7-CE8D-4BF5-B4C3-D8233A49DE91}">
            <x14:dataBar minLength="0" maxLength="100" border="1" negativeBarBorderColorSameAsPositive="0">
              <x14:cfvo type="num">
                <xm:f>0</xm:f>
              </x14:cfvo>
              <x14:cfvo type="num">
                <xm:f>0.7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H5:H9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theme="4"/>
  </sheetPr>
  <dimension ref="A1:N53"/>
  <sheetViews>
    <sheetView showGridLines="0" showRowColHeaders="0" workbookViewId="0">
      <selection activeCell="B9" sqref="B9"/>
    </sheetView>
  </sheetViews>
  <sheetFormatPr defaultColWidth="0" defaultRowHeight="12.75" zeroHeight="1" x14ac:dyDescent="0.2"/>
  <cols>
    <col min="1" max="1" width="3.5703125" style="59" customWidth="1"/>
    <col min="2" max="2" width="25.28515625" style="59" bestFit="1" customWidth="1"/>
    <col min="3" max="8" width="14" style="59" customWidth="1"/>
    <col min="9" max="9" width="3.5703125" style="59" hidden="1" customWidth="1"/>
    <col min="10" max="10" width="26.28515625" style="59" hidden="1" customWidth="1"/>
    <col min="11" max="11" width="19.28515625" style="59" hidden="1" customWidth="1"/>
    <col min="12" max="12" width="7.42578125" style="59" customWidth="1"/>
    <col min="13" max="14" width="0" style="59" hidden="1" customWidth="1"/>
    <col min="15" max="16384" width="9.140625" style="59" hidden="1"/>
  </cols>
  <sheetData>
    <row r="1" spans="2:12" ht="15" customHeight="1" x14ac:dyDescent="0.2"/>
    <row r="2" spans="2:12" ht="15" x14ac:dyDescent="0.2">
      <c r="B2" s="328" t="s">
        <v>127</v>
      </c>
      <c r="C2" s="328"/>
      <c r="D2" s="328"/>
      <c r="E2" s="328"/>
      <c r="F2" s="328"/>
      <c r="G2" s="328"/>
      <c r="H2" s="328"/>
      <c r="I2" s="236"/>
      <c r="J2" s="236"/>
      <c r="K2" s="236"/>
      <c r="L2" s="236"/>
    </row>
    <row r="3" spans="2:12" ht="26.25" thickBot="1" x14ac:dyDescent="0.25">
      <c r="B3" s="257" t="s">
        <v>0</v>
      </c>
      <c r="C3" s="79" t="s">
        <v>3</v>
      </c>
      <c r="D3" s="78" t="s">
        <v>51</v>
      </c>
      <c r="E3" s="78" t="s">
        <v>98</v>
      </c>
      <c r="F3" s="79" t="s">
        <v>1</v>
      </c>
      <c r="G3" s="79" t="s">
        <v>40</v>
      </c>
      <c r="H3" s="79" t="s">
        <v>74</v>
      </c>
      <c r="I3" s="236"/>
      <c r="J3" s="236"/>
      <c r="K3" s="236"/>
      <c r="L3" s="236"/>
    </row>
    <row r="4" spans="2:12" ht="15" customHeight="1" thickTop="1" thickBot="1" x14ac:dyDescent="0.25">
      <c r="B4" s="258" t="s">
        <v>137</v>
      </c>
      <c r="C4" s="80">
        <v>0.34762479391066886</v>
      </c>
      <c r="D4" s="80">
        <v>0.3914744765207368</v>
      </c>
      <c r="E4" s="80">
        <v>0.15233707854598816</v>
      </c>
      <c r="F4" s="80">
        <v>1.7764424804479313E-3</v>
      </c>
      <c r="G4" s="80">
        <v>0.10678720854215826</v>
      </c>
      <c r="H4" s="281">
        <v>9133.3579210000007</v>
      </c>
      <c r="I4" s="236"/>
      <c r="J4" s="236"/>
      <c r="K4" s="236"/>
      <c r="L4" s="236"/>
    </row>
    <row r="5" spans="2:12" ht="15" customHeight="1" x14ac:dyDescent="0.2">
      <c r="B5" s="259" t="s">
        <v>75</v>
      </c>
      <c r="C5" s="283">
        <v>0.27394930284706953</v>
      </c>
      <c r="D5" s="283">
        <v>0.42084552313600276</v>
      </c>
      <c r="E5" s="283">
        <v>0.15257710402073019</v>
      </c>
      <c r="F5" s="283">
        <v>3.6886756883970744E-3</v>
      </c>
      <c r="G5" s="283">
        <v>0.14893939430780054</v>
      </c>
      <c r="H5" s="284">
        <v>504221.37051799998</v>
      </c>
      <c r="I5" s="236"/>
      <c r="J5" s="236"/>
      <c r="K5" s="236"/>
      <c r="L5" s="236"/>
    </row>
    <row r="6" spans="2:12" ht="15" customHeight="1" x14ac:dyDescent="0.2">
      <c r="B6" s="82" t="s">
        <v>36</v>
      </c>
      <c r="C6" s="237"/>
      <c r="D6" s="237"/>
      <c r="E6" s="237"/>
      <c r="F6" s="237"/>
      <c r="G6" s="237"/>
      <c r="H6" s="83" t="s">
        <v>39</v>
      </c>
      <c r="I6" s="236"/>
      <c r="J6" s="236"/>
      <c r="K6" s="236"/>
      <c r="L6" s="236"/>
    </row>
    <row r="7" spans="2:12" ht="15" customHeight="1" x14ac:dyDescent="0.2">
      <c r="C7" s="236"/>
      <c r="D7" s="238"/>
      <c r="E7" s="238"/>
      <c r="F7" s="238"/>
      <c r="G7" s="238"/>
      <c r="I7" s="236"/>
      <c r="J7" s="236"/>
      <c r="K7" s="236"/>
      <c r="L7" s="236"/>
    </row>
    <row r="8" spans="2:12" ht="15" customHeight="1" x14ac:dyDescent="0.2">
      <c r="I8" s="236"/>
      <c r="J8" s="236"/>
      <c r="K8" s="236"/>
      <c r="L8" s="236"/>
    </row>
    <row r="9" spans="2:12" ht="15" customHeight="1" x14ac:dyDescent="0.2">
      <c r="I9" s="236"/>
      <c r="J9" s="236"/>
      <c r="K9" s="236"/>
      <c r="L9" s="236"/>
    </row>
    <row r="10" spans="2:12" ht="15" hidden="1" customHeight="1" x14ac:dyDescent="0.2"/>
    <row r="11" spans="2:12" ht="19.5" hidden="1" customHeight="1" x14ac:dyDescent="0.2"/>
    <row r="12" spans="2:12" hidden="1" x14ac:dyDescent="0.2">
      <c r="I12" s="236"/>
      <c r="J12" s="236"/>
      <c r="K12" s="236"/>
      <c r="L12" s="236"/>
    </row>
    <row r="13" spans="2:12" hidden="1" x14ac:dyDescent="0.2">
      <c r="I13" s="236"/>
      <c r="J13" s="236"/>
      <c r="K13" s="236"/>
      <c r="L13" s="236"/>
    </row>
    <row r="14" spans="2:12" hidden="1" x14ac:dyDescent="0.2"/>
    <row r="15" spans="2:12" hidden="1" x14ac:dyDescent="0.2"/>
    <row r="16" spans="2:1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x14ac:dyDescent="0.2"/>
  </sheetData>
  <mergeCells count="1">
    <mergeCell ref="B2:H2"/>
  </mergeCells>
  <conditionalFormatting sqref="C4:G4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theme="4"/>
  </sheetPr>
  <dimension ref="A1:AL99"/>
  <sheetViews>
    <sheetView showGridLines="0" showRowColHeaders="0" tabSelected="1" zoomScaleNormal="100" workbookViewId="0">
      <selection activeCell="J36" sqref="J36"/>
    </sheetView>
  </sheetViews>
  <sheetFormatPr defaultColWidth="0" defaultRowHeight="11.25" zeroHeight="1" outlineLevelRow="1" x14ac:dyDescent="0.2"/>
  <cols>
    <col min="1" max="1" width="3.5703125" style="137" customWidth="1"/>
    <col min="2" max="2" width="51.5703125" style="138" bestFit="1" customWidth="1"/>
    <col min="3" max="5" width="10.7109375" style="137" customWidth="1"/>
    <col min="6" max="6" width="9.28515625" style="139" customWidth="1"/>
    <col min="7" max="7" width="11.42578125" style="137" customWidth="1"/>
    <col min="8" max="9" width="9.28515625" style="137" customWidth="1"/>
    <col min="10" max="10" width="5.28515625" style="142" customWidth="1"/>
    <col min="11" max="15" width="9.140625" style="178" hidden="1" customWidth="1"/>
    <col min="16" max="16" width="2.140625" style="178" customWidth="1"/>
    <col min="17" max="18" width="9.140625" style="178" hidden="1" customWidth="1"/>
    <col min="19" max="19" width="29.42578125" style="137" hidden="1" customWidth="1"/>
    <col min="20" max="21" width="10" style="137" hidden="1" customWidth="1"/>
    <col min="22" max="22" width="38.28515625" style="137" hidden="1" customWidth="1"/>
    <col min="23" max="23" width="10.42578125" style="137" hidden="1" customWidth="1"/>
    <col min="24" max="24" width="11" style="137" hidden="1" customWidth="1"/>
    <col min="25" max="25" width="9" style="137" hidden="1" customWidth="1"/>
    <col min="26" max="27" width="10.42578125" style="137" hidden="1" customWidth="1"/>
    <col min="28" max="29" width="9.140625" style="137" hidden="1" customWidth="1"/>
    <col min="30" max="38" width="0" style="137" hidden="1" customWidth="1"/>
    <col min="39" max="16384" width="9.140625" style="137" hidden="1"/>
  </cols>
  <sheetData>
    <row r="1" spans="2:38" ht="12.75" customHeight="1" x14ac:dyDescent="0.2">
      <c r="W1" s="206"/>
    </row>
    <row r="2" spans="2:38" s="144" customFormat="1" ht="15" x14ac:dyDescent="0.25">
      <c r="B2" s="335" t="s">
        <v>130</v>
      </c>
      <c r="C2" s="336"/>
      <c r="D2" s="336"/>
      <c r="E2" s="336"/>
      <c r="F2" s="336"/>
      <c r="G2" s="336"/>
      <c r="H2" s="336"/>
      <c r="I2" s="337"/>
      <c r="J2" s="207"/>
      <c r="K2" s="146"/>
      <c r="L2" s="147"/>
      <c r="M2" s="208"/>
      <c r="N2" s="209"/>
      <c r="O2" s="147"/>
      <c r="P2" s="210"/>
      <c r="Q2" s="210"/>
      <c r="R2" s="210"/>
    </row>
    <row r="3" spans="2:38" ht="15" customHeight="1" x14ac:dyDescent="0.2">
      <c r="B3" s="325" t="s">
        <v>104</v>
      </c>
      <c r="C3" s="343" t="s">
        <v>96</v>
      </c>
      <c r="D3" s="343"/>
      <c r="E3" s="343"/>
      <c r="F3" s="343"/>
      <c r="G3" s="343"/>
      <c r="H3" s="344"/>
      <c r="I3" s="309" t="s">
        <v>95</v>
      </c>
      <c r="J3" s="211"/>
      <c r="K3" s="212"/>
      <c r="L3" s="147"/>
      <c r="M3" s="213"/>
      <c r="N3" s="209"/>
      <c r="O3" s="147"/>
      <c r="P3" s="214"/>
      <c r="Q3" s="214"/>
      <c r="R3" s="214"/>
    </row>
    <row r="4" spans="2:38" ht="30" customHeight="1" x14ac:dyDescent="0.2">
      <c r="B4" s="342"/>
      <c r="C4" s="345">
        <v>2010</v>
      </c>
      <c r="D4" s="345">
        <v>2013</v>
      </c>
      <c r="E4" s="346">
        <v>2014</v>
      </c>
      <c r="F4" s="348" t="s">
        <v>135</v>
      </c>
      <c r="G4" s="350" t="s">
        <v>133</v>
      </c>
      <c r="H4" s="351"/>
      <c r="I4" s="340">
        <v>2015</v>
      </c>
      <c r="J4" s="215"/>
      <c r="K4" s="212"/>
      <c r="L4" s="147"/>
      <c r="M4" s="212"/>
      <c r="N4" s="212"/>
      <c r="O4" s="147"/>
      <c r="P4" s="73"/>
      <c r="Q4" s="73"/>
      <c r="R4" s="73"/>
    </row>
    <row r="5" spans="2:38" ht="15" customHeight="1" thickBot="1" x14ac:dyDescent="0.25">
      <c r="B5" s="326"/>
      <c r="C5" s="331"/>
      <c r="D5" s="331"/>
      <c r="E5" s="347"/>
      <c r="F5" s="349"/>
      <c r="G5" s="21" t="s">
        <v>108</v>
      </c>
      <c r="H5" s="21" t="s">
        <v>17</v>
      </c>
      <c r="I5" s="341"/>
      <c r="J5" s="215"/>
      <c r="K5" s="212"/>
      <c r="L5" s="147"/>
      <c r="M5" s="212"/>
      <c r="N5" s="212"/>
      <c r="O5" s="147"/>
      <c r="P5" s="73"/>
      <c r="Q5" s="73"/>
      <c r="R5" s="73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</row>
    <row r="6" spans="2:38" ht="15" customHeight="1" thickTop="1" x14ac:dyDescent="0.2">
      <c r="B6" s="51" t="s">
        <v>3</v>
      </c>
      <c r="C6" s="22">
        <v>20808</v>
      </c>
      <c r="D6" s="22">
        <v>19544</v>
      </c>
      <c r="E6" s="23">
        <v>19816</v>
      </c>
      <c r="F6" s="285">
        <f>E6/C6-1</f>
        <v>-4.7673971549404115E-2</v>
      </c>
      <c r="G6" s="24">
        <v>0.26343006793135076</v>
      </c>
      <c r="H6" s="25">
        <v>2.3484460625367388E-2</v>
      </c>
      <c r="I6" s="22">
        <v>-1777</v>
      </c>
      <c r="J6" s="216"/>
      <c r="K6" s="217"/>
      <c r="L6" s="147"/>
      <c r="M6" s="218"/>
      <c r="N6" s="212"/>
      <c r="O6" s="147"/>
      <c r="P6" s="165"/>
      <c r="Q6" s="165"/>
      <c r="R6" s="165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</row>
    <row r="7" spans="2:38" s="150" customFormat="1" ht="15" customHeight="1" x14ac:dyDescent="0.2">
      <c r="B7" s="52" t="s">
        <v>93</v>
      </c>
      <c r="C7" s="26">
        <v>15383</v>
      </c>
      <c r="D7" s="26">
        <v>14890</v>
      </c>
      <c r="E7" s="27">
        <v>14293</v>
      </c>
      <c r="F7" s="286">
        <f>E7/C7-1</f>
        <v>-7.0857440031203311E-2</v>
      </c>
      <c r="G7" s="28">
        <v>0.19000837509804183</v>
      </c>
      <c r="H7" s="29">
        <v>3.4597025619178559E-2</v>
      </c>
      <c r="I7" s="26">
        <v>-1281</v>
      </c>
      <c r="J7" s="219"/>
      <c r="K7" s="220"/>
      <c r="L7" s="220"/>
      <c r="M7" s="220"/>
      <c r="N7" s="220"/>
      <c r="O7" s="220"/>
      <c r="P7" s="171"/>
      <c r="Q7" s="171"/>
      <c r="R7" s="171"/>
      <c r="T7" s="206"/>
      <c r="U7" s="206"/>
      <c r="X7" s="16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</row>
    <row r="8" spans="2:38" s="150" customFormat="1" ht="15" customHeight="1" outlineLevel="1" x14ac:dyDescent="0.2">
      <c r="B8" s="53" t="s">
        <v>53</v>
      </c>
      <c r="C8" s="30">
        <v>1052</v>
      </c>
      <c r="D8" s="30">
        <v>917</v>
      </c>
      <c r="E8" s="31">
        <v>1018</v>
      </c>
      <c r="F8" s="287">
        <f>E8/C8-1</f>
        <v>-3.2319391634980987E-2</v>
      </c>
      <c r="G8" s="32">
        <v>1.3533094931071613E-2</v>
      </c>
      <c r="H8" s="33">
        <v>2.510790479713898E-2</v>
      </c>
      <c r="I8" s="30">
        <v>65</v>
      </c>
      <c r="J8" s="221"/>
      <c r="K8" s="222"/>
      <c r="L8" s="222"/>
      <c r="M8" s="222"/>
      <c r="N8" s="222"/>
      <c r="O8" s="222"/>
      <c r="P8" s="170"/>
      <c r="Q8" s="170"/>
      <c r="R8" s="170"/>
      <c r="T8" s="162"/>
      <c r="U8" s="162"/>
      <c r="W8" s="162"/>
      <c r="X8" s="162"/>
      <c r="Y8" s="223"/>
      <c r="AA8" s="155"/>
      <c r="AB8" s="152"/>
      <c r="AC8" s="156"/>
      <c r="AD8" s="152"/>
      <c r="AE8" s="152"/>
      <c r="AF8" s="152"/>
      <c r="AG8" s="152"/>
      <c r="AH8" s="152"/>
      <c r="AI8" s="152"/>
      <c r="AJ8" s="155"/>
      <c r="AK8" s="152"/>
      <c r="AL8" s="152"/>
    </row>
    <row r="9" spans="2:38" s="150" customFormat="1" ht="15" customHeight="1" outlineLevel="1" x14ac:dyDescent="0.2">
      <c r="B9" s="54" t="s">
        <v>54</v>
      </c>
      <c r="C9" s="34">
        <v>726</v>
      </c>
      <c r="D9" s="34">
        <v>934</v>
      </c>
      <c r="E9" s="35">
        <v>774</v>
      </c>
      <c r="F9" s="288">
        <f>E9/C9-1</f>
        <v>6.6115702479338845E-2</v>
      </c>
      <c r="G9" s="36">
        <v>1.0289406165667415E-2</v>
      </c>
      <c r="H9" s="37">
        <v>5.5723542116630671E-2</v>
      </c>
      <c r="I9" s="34">
        <v>24</v>
      </c>
      <c r="J9" s="221"/>
      <c r="K9" s="222"/>
      <c r="L9" s="222"/>
      <c r="M9" s="222"/>
      <c r="N9" s="222"/>
      <c r="O9" s="222"/>
      <c r="P9" s="170"/>
      <c r="Q9" s="170"/>
      <c r="R9" s="170"/>
      <c r="T9" s="162"/>
      <c r="U9" s="162"/>
      <c r="V9" s="223"/>
      <c r="W9" s="162"/>
      <c r="X9" s="162"/>
      <c r="Y9" s="223"/>
      <c r="AA9" s="155"/>
      <c r="AB9" s="152"/>
      <c r="AC9" s="156"/>
      <c r="AD9" s="152"/>
      <c r="AE9" s="152"/>
      <c r="AF9" s="152"/>
      <c r="AG9" s="152"/>
      <c r="AH9" s="152"/>
      <c r="AI9" s="152"/>
      <c r="AJ9" s="155"/>
      <c r="AK9" s="152"/>
      <c r="AL9" s="152"/>
    </row>
    <row r="10" spans="2:38" s="150" customFormat="1" ht="15" customHeight="1" outlineLevel="1" x14ac:dyDescent="0.2">
      <c r="B10" s="53" t="s">
        <v>18</v>
      </c>
      <c r="C10" s="30">
        <v>0</v>
      </c>
      <c r="D10" s="30">
        <v>0</v>
      </c>
      <c r="E10" s="31">
        <v>0</v>
      </c>
      <c r="F10" s="287" t="s">
        <v>38</v>
      </c>
      <c r="G10" s="32">
        <v>0</v>
      </c>
      <c r="H10" s="33">
        <v>0</v>
      </c>
      <c r="I10" s="30">
        <v>0</v>
      </c>
      <c r="J10" s="221"/>
      <c r="K10" s="222"/>
      <c r="L10" s="222"/>
      <c r="M10" s="222"/>
      <c r="N10" s="222"/>
      <c r="O10" s="222"/>
      <c r="P10" s="170"/>
      <c r="Q10" s="170"/>
      <c r="R10" s="170"/>
      <c r="T10" s="162"/>
      <c r="U10" s="162"/>
      <c r="V10" s="223"/>
      <c r="W10" s="162"/>
      <c r="X10" s="162"/>
      <c r="Y10" s="223"/>
      <c r="AA10" s="155"/>
      <c r="AB10" s="152"/>
      <c r="AC10" s="156"/>
      <c r="AD10" s="152"/>
      <c r="AE10" s="152"/>
      <c r="AF10" s="152"/>
      <c r="AG10" s="152"/>
      <c r="AH10" s="152"/>
      <c r="AI10" s="152"/>
      <c r="AJ10" s="155"/>
      <c r="AK10" s="152"/>
      <c r="AL10" s="152"/>
    </row>
    <row r="11" spans="2:38" s="150" customFormat="1" ht="15" customHeight="1" outlineLevel="1" x14ac:dyDescent="0.2">
      <c r="B11" s="54" t="s">
        <v>7</v>
      </c>
      <c r="C11" s="34">
        <v>1675</v>
      </c>
      <c r="D11" s="34">
        <v>1451</v>
      </c>
      <c r="E11" s="35">
        <v>1423</v>
      </c>
      <c r="F11" s="288">
        <f t="shared" ref="F11:F16" si="0">E11/C11-1</f>
        <v>-0.15044776119402981</v>
      </c>
      <c r="G11" s="36">
        <v>1.8917086529385958E-2</v>
      </c>
      <c r="H11" s="37">
        <v>0.19788624669726046</v>
      </c>
      <c r="I11" s="34">
        <v>-136</v>
      </c>
      <c r="J11" s="221"/>
      <c r="K11" s="222"/>
      <c r="L11" s="222"/>
      <c r="M11" s="222"/>
      <c r="N11" s="222"/>
      <c r="O11" s="222"/>
      <c r="P11" s="170"/>
      <c r="Q11" s="170"/>
      <c r="R11" s="170"/>
      <c r="T11" s="162"/>
      <c r="U11" s="162"/>
      <c r="V11" s="223"/>
      <c r="W11" s="162"/>
      <c r="X11" s="223"/>
      <c r="Y11" s="223"/>
      <c r="AA11" s="155"/>
      <c r="AB11" s="152"/>
      <c r="AC11" s="156"/>
      <c r="AD11" s="152"/>
      <c r="AE11" s="152"/>
      <c r="AF11" s="152"/>
      <c r="AG11" s="152"/>
      <c r="AH11" s="152"/>
      <c r="AI11" s="152"/>
      <c r="AJ11" s="155"/>
      <c r="AK11" s="152"/>
      <c r="AL11" s="152"/>
    </row>
    <row r="12" spans="2:38" s="150" customFormat="1" ht="15" customHeight="1" outlineLevel="1" x14ac:dyDescent="0.2">
      <c r="B12" s="53" t="s">
        <v>57</v>
      </c>
      <c r="C12" s="30">
        <v>5119</v>
      </c>
      <c r="D12" s="30">
        <v>4872</v>
      </c>
      <c r="E12" s="31">
        <v>4480</v>
      </c>
      <c r="F12" s="287">
        <f t="shared" si="0"/>
        <v>-0.12482906817737838</v>
      </c>
      <c r="G12" s="32">
        <v>5.9556252741847573E-2</v>
      </c>
      <c r="H12" s="33">
        <v>8.5263498467921514E-2</v>
      </c>
      <c r="I12" s="30">
        <v>-489</v>
      </c>
      <c r="J12" s="221"/>
      <c r="K12" s="222"/>
      <c r="L12" s="222"/>
      <c r="M12" s="222"/>
      <c r="N12" s="222"/>
      <c r="O12" s="222"/>
      <c r="P12" s="170"/>
      <c r="Q12" s="170"/>
      <c r="R12" s="170"/>
      <c r="T12" s="162"/>
      <c r="U12" s="162"/>
      <c r="W12" s="162"/>
      <c r="X12" s="161"/>
      <c r="Y12" s="223"/>
      <c r="AA12" s="155"/>
      <c r="AB12" s="152"/>
      <c r="AC12" s="156"/>
      <c r="AD12" s="152"/>
      <c r="AE12" s="152"/>
      <c r="AF12" s="152"/>
      <c r="AG12" s="152"/>
      <c r="AH12" s="152"/>
      <c r="AI12" s="152"/>
      <c r="AJ12" s="155"/>
      <c r="AK12" s="152"/>
      <c r="AL12" s="152"/>
    </row>
    <row r="13" spans="2:38" s="150" customFormat="1" ht="15" customHeight="1" outlineLevel="1" x14ac:dyDescent="0.2">
      <c r="B13" s="54" t="s">
        <v>58</v>
      </c>
      <c r="C13" s="34">
        <v>54</v>
      </c>
      <c r="D13" s="34">
        <v>44</v>
      </c>
      <c r="E13" s="35">
        <v>40</v>
      </c>
      <c r="F13" s="288">
        <f t="shared" si="0"/>
        <v>-0.2592592592592593</v>
      </c>
      <c r="G13" s="36">
        <v>5.3175225662363903E-4</v>
      </c>
      <c r="H13" s="37">
        <v>1.221001221001221E-2</v>
      </c>
      <c r="I13" s="34">
        <v>-6</v>
      </c>
      <c r="J13" s="221"/>
      <c r="K13" s="222"/>
      <c r="L13" s="222"/>
      <c r="M13" s="222"/>
      <c r="N13" s="222"/>
      <c r="O13" s="222"/>
      <c r="P13" s="170"/>
      <c r="Q13" s="170"/>
      <c r="R13" s="170"/>
      <c r="T13" s="162"/>
      <c r="U13" s="162"/>
      <c r="V13" s="223"/>
      <c r="W13" s="162"/>
      <c r="X13" s="162"/>
      <c r="Y13" s="223"/>
      <c r="AA13" s="155"/>
      <c r="AB13" s="152"/>
      <c r="AC13" s="156"/>
      <c r="AD13" s="152"/>
      <c r="AE13" s="152"/>
      <c r="AF13" s="152"/>
      <c r="AG13" s="152"/>
      <c r="AH13" s="152"/>
      <c r="AI13" s="152"/>
      <c r="AJ13" s="155"/>
      <c r="AK13" s="152"/>
      <c r="AL13" s="152"/>
    </row>
    <row r="14" spans="2:38" s="150" customFormat="1" ht="15" customHeight="1" outlineLevel="1" x14ac:dyDescent="0.2">
      <c r="B14" s="53" t="s">
        <v>59</v>
      </c>
      <c r="C14" s="30">
        <v>121</v>
      </c>
      <c r="D14" s="30">
        <v>117</v>
      </c>
      <c r="E14" s="31">
        <v>113</v>
      </c>
      <c r="F14" s="287">
        <f t="shared" si="0"/>
        <v>-6.6115702479338845E-2</v>
      </c>
      <c r="G14" s="32">
        <v>1.5022001249617803E-3</v>
      </c>
      <c r="H14" s="33">
        <v>4.599104599104599E-2</v>
      </c>
      <c r="I14" s="30">
        <v>-4</v>
      </c>
      <c r="J14" s="221"/>
      <c r="K14" s="222"/>
      <c r="L14" s="222"/>
      <c r="M14" s="222"/>
      <c r="N14" s="222"/>
      <c r="O14" s="222"/>
      <c r="P14" s="170"/>
      <c r="Q14" s="170"/>
      <c r="R14" s="170"/>
      <c r="T14" s="162"/>
      <c r="U14" s="162"/>
      <c r="W14" s="162"/>
      <c r="X14" s="162"/>
      <c r="Y14" s="223"/>
      <c r="AA14" s="155"/>
      <c r="AB14" s="152"/>
      <c r="AC14" s="156"/>
      <c r="AD14" s="152"/>
      <c r="AE14" s="152"/>
      <c r="AF14" s="152"/>
      <c r="AG14" s="152"/>
      <c r="AH14" s="152"/>
      <c r="AI14" s="152"/>
      <c r="AJ14" s="155"/>
      <c r="AK14" s="152"/>
      <c r="AL14" s="152"/>
    </row>
    <row r="15" spans="2:38" s="150" customFormat="1" ht="15" customHeight="1" outlineLevel="1" x14ac:dyDescent="0.2">
      <c r="B15" s="54" t="s">
        <v>5</v>
      </c>
      <c r="C15" s="34">
        <v>306</v>
      </c>
      <c r="D15" s="34">
        <v>316</v>
      </c>
      <c r="E15" s="35">
        <v>314</v>
      </c>
      <c r="F15" s="288">
        <f t="shared" si="0"/>
        <v>2.614379084967311E-2</v>
      </c>
      <c r="G15" s="36">
        <v>4.1742552144955663E-3</v>
      </c>
      <c r="H15" s="37">
        <v>3.8409785932721714E-2</v>
      </c>
      <c r="I15" s="34">
        <v>-58</v>
      </c>
      <c r="J15" s="221"/>
      <c r="K15" s="222"/>
      <c r="L15" s="222"/>
      <c r="M15" s="222"/>
      <c r="N15" s="222"/>
      <c r="O15" s="222"/>
      <c r="P15" s="170"/>
      <c r="Q15" s="170"/>
      <c r="R15" s="170"/>
      <c r="T15" s="162"/>
      <c r="U15" s="162"/>
      <c r="V15" s="223"/>
      <c r="W15" s="162"/>
      <c r="X15" s="162"/>
      <c r="Y15" s="223"/>
      <c r="AA15" s="155"/>
      <c r="AB15" s="152"/>
      <c r="AC15" s="156"/>
      <c r="AD15" s="152"/>
      <c r="AE15" s="152"/>
      <c r="AF15" s="152"/>
      <c r="AG15" s="152"/>
      <c r="AH15" s="152"/>
      <c r="AI15" s="152"/>
      <c r="AJ15" s="155"/>
      <c r="AK15" s="158"/>
      <c r="AL15" s="152"/>
    </row>
    <row r="16" spans="2:38" s="150" customFormat="1" ht="15" customHeight="1" outlineLevel="1" x14ac:dyDescent="0.2">
      <c r="B16" s="53" t="s">
        <v>6</v>
      </c>
      <c r="C16" s="30">
        <v>398</v>
      </c>
      <c r="D16" s="30">
        <v>315</v>
      </c>
      <c r="E16" s="31">
        <v>274</v>
      </c>
      <c r="F16" s="287">
        <f t="shared" si="0"/>
        <v>-0.31155778894472363</v>
      </c>
      <c r="G16" s="32">
        <v>3.6425029578719273E-3</v>
      </c>
      <c r="H16" s="33">
        <v>2.3434827232295587E-2</v>
      </c>
      <c r="I16" s="30">
        <v>-273</v>
      </c>
      <c r="J16" s="221"/>
      <c r="K16" s="222"/>
      <c r="L16" s="220"/>
      <c r="M16" s="222"/>
      <c r="N16" s="222"/>
      <c r="O16" s="222"/>
      <c r="P16" s="170"/>
      <c r="Q16" s="170"/>
      <c r="R16" s="170"/>
      <c r="T16" s="162"/>
      <c r="U16" s="162"/>
      <c r="V16" s="223"/>
      <c r="W16" s="162"/>
      <c r="X16" s="162"/>
      <c r="Y16" s="223"/>
      <c r="AA16" s="155"/>
      <c r="AB16" s="152"/>
      <c r="AC16" s="156"/>
      <c r="AD16" s="152"/>
      <c r="AE16" s="152"/>
      <c r="AF16" s="152"/>
      <c r="AG16" s="152"/>
      <c r="AH16" s="152"/>
      <c r="AI16" s="152"/>
      <c r="AJ16" s="155"/>
      <c r="AK16" s="152"/>
      <c r="AL16" s="152"/>
    </row>
    <row r="17" spans="2:38" s="150" customFormat="1" ht="15" customHeight="1" outlineLevel="1" x14ac:dyDescent="0.2">
      <c r="B17" s="54" t="s">
        <v>61</v>
      </c>
      <c r="C17" s="34">
        <v>0</v>
      </c>
      <c r="D17" s="34">
        <v>0</v>
      </c>
      <c r="E17" s="35">
        <v>0</v>
      </c>
      <c r="F17" s="288" t="s">
        <v>38</v>
      </c>
      <c r="G17" s="36">
        <v>0</v>
      </c>
      <c r="H17" s="37">
        <v>0</v>
      </c>
      <c r="I17" s="34">
        <v>0</v>
      </c>
      <c r="J17" s="221"/>
      <c r="K17" s="222"/>
      <c r="L17" s="220"/>
      <c r="M17" s="222"/>
      <c r="N17" s="222"/>
      <c r="O17" s="222"/>
      <c r="P17" s="170"/>
      <c r="Q17" s="170"/>
      <c r="R17" s="170"/>
      <c r="T17" s="162"/>
      <c r="U17" s="162"/>
      <c r="W17" s="206"/>
      <c r="X17" s="206"/>
      <c r="Y17" s="223"/>
      <c r="AA17" s="155"/>
      <c r="AB17" s="152"/>
      <c r="AC17" s="156"/>
      <c r="AD17" s="152"/>
      <c r="AE17" s="152"/>
      <c r="AF17" s="152"/>
      <c r="AG17" s="152"/>
      <c r="AH17" s="152"/>
      <c r="AI17" s="152"/>
      <c r="AJ17" s="155"/>
      <c r="AK17" s="152"/>
      <c r="AL17" s="152"/>
    </row>
    <row r="18" spans="2:38" s="150" customFormat="1" ht="15" customHeight="1" outlineLevel="1" x14ac:dyDescent="0.2">
      <c r="B18" s="53" t="s">
        <v>92</v>
      </c>
      <c r="C18" s="30">
        <v>9</v>
      </c>
      <c r="D18" s="30">
        <v>8</v>
      </c>
      <c r="E18" s="31">
        <v>12</v>
      </c>
      <c r="F18" s="287">
        <f>E18/C18-1</f>
        <v>0.33333333333333326</v>
      </c>
      <c r="G18" s="32">
        <v>1.5952567698709173E-4</v>
      </c>
      <c r="H18" s="33">
        <v>7.8978544162169276E-4</v>
      </c>
      <c r="I18" s="30">
        <v>1</v>
      </c>
      <c r="J18" s="221"/>
      <c r="K18" s="222"/>
      <c r="L18" s="220"/>
      <c r="M18" s="222"/>
      <c r="N18" s="222"/>
      <c r="O18" s="222"/>
      <c r="P18" s="170"/>
      <c r="Q18" s="170"/>
      <c r="R18" s="170"/>
      <c r="T18" s="223"/>
      <c r="U18" s="223"/>
      <c r="W18" s="162"/>
      <c r="X18" s="162"/>
      <c r="Y18" s="223"/>
      <c r="AA18" s="155"/>
      <c r="AB18" s="152"/>
      <c r="AC18" s="156"/>
      <c r="AD18" s="152"/>
      <c r="AE18" s="152"/>
      <c r="AF18" s="152"/>
      <c r="AG18" s="152"/>
      <c r="AH18" s="152"/>
      <c r="AI18" s="152"/>
      <c r="AJ18" s="155"/>
      <c r="AK18" s="152"/>
      <c r="AL18" s="152"/>
    </row>
    <row r="19" spans="2:38" s="150" customFormat="1" ht="15" customHeight="1" outlineLevel="1" x14ac:dyDescent="0.2">
      <c r="B19" s="54" t="s">
        <v>64</v>
      </c>
      <c r="C19" s="34">
        <v>2</v>
      </c>
      <c r="D19" s="34">
        <v>1</v>
      </c>
      <c r="E19" s="35">
        <v>0</v>
      </c>
      <c r="F19" s="288">
        <f>E19/C19-1</f>
        <v>-1</v>
      </c>
      <c r="G19" s="36">
        <v>0</v>
      </c>
      <c r="H19" s="37">
        <v>0</v>
      </c>
      <c r="I19" s="34">
        <v>0</v>
      </c>
      <c r="J19" s="221"/>
      <c r="K19" s="222"/>
      <c r="L19" s="220"/>
      <c r="M19" s="222"/>
      <c r="N19" s="222"/>
      <c r="O19" s="222"/>
      <c r="P19" s="170"/>
      <c r="Q19" s="170"/>
      <c r="R19" s="170"/>
      <c r="T19" s="223"/>
      <c r="U19" s="223"/>
      <c r="V19" s="223"/>
      <c r="W19" s="162"/>
      <c r="X19" s="162"/>
      <c r="Y19" s="223"/>
      <c r="AA19" s="155"/>
      <c r="AB19" s="152"/>
      <c r="AC19" s="156"/>
      <c r="AD19" s="152"/>
      <c r="AE19" s="152"/>
      <c r="AF19" s="152"/>
      <c r="AG19" s="152"/>
      <c r="AH19" s="152"/>
      <c r="AI19" s="152"/>
      <c r="AJ19" s="155"/>
      <c r="AK19" s="152"/>
      <c r="AL19" s="152"/>
    </row>
    <row r="20" spans="2:38" s="150" customFormat="1" ht="15" customHeight="1" outlineLevel="1" x14ac:dyDescent="0.2">
      <c r="B20" s="53" t="s">
        <v>66</v>
      </c>
      <c r="C20" s="30">
        <v>0</v>
      </c>
      <c r="D20" s="30">
        <v>0</v>
      </c>
      <c r="E20" s="31">
        <v>0</v>
      </c>
      <c r="F20" s="287" t="s">
        <v>38</v>
      </c>
      <c r="G20" s="32">
        <v>0</v>
      </c>
      <c r="H20" s="33">
        <v>0</v>
      </c>
      <c r="I20" s="30">
        <v>0</v>
      </c>
      <c r="J20" s="221"/>
      <c r="K20" s="222"/>
      <c r="L20" s="220"/>
      <c r="M20" s="222"/>
      <c r="N20" s="222"/>
      <c r="O20" s="222"/>
      <c r="P20" s="170"/>
      <c r="Q20" s="170"/>
      <c r="R20" s="170"/>
      <c r="T20" s="166"/>
      <c r="U20" s="166"/>
      <c r="V20" s="223"/>
      <c r="W20" s="162"/>
      <c r="X20" s="162"/>
      <c r="Y20" s="223"/>
      <c r="AA20" s="155"/>
      <c r="AB20" s="152"/>
      <c r="AC20" s="156"/>
      <c r="AD20" s="152"/>
      <c r="AE20" s="152"/>
      <c r="AF20" s="152"/>
      <c r="AG20" s="152"/>
      <c r="AH20" s="152"/>
      <c r="AI20" s="152"/>
      <c r="AJ20" s="155"/>
      <c r="AK20" s="152"/>
      <c r="AL20" s="152"/>
    </row>
    <row r="21" spans="2:38" s="150" customFormat="1" ht="15" customHeight="1" outlineLevel="1" x14ac:dyDescent="0.2">
      <c r="B21" s="54" t="s">
        <v>65</v>
      </c>
      <c r="C21" s="34">
        <v>48</v>
      </c>
      <c r="D21" s="34">
        <v>59</v>
      </c>
      <c r="E21" s="35">
        <v>97</v>
      </c>
      <c r="F21" s="288">
        <f t="shared" ref="F21:F29" si="1">E21/C21-1</f>
        <v>1.0208333333333335</v>
      </c>
      <c r="G21" s="36">
        <v>1.2894992223123247E-3</v>
      </c>
      <c r="H21" s="37">
        <v>1.4277303503090963E-2</v>
      </c>
      <c r="I21" s="34">
        <v>1</v>
      </c>
      <c r="J21" s="221"/>
      <c r="K21" s="222"/>
      <c r="L21" s="222"/>
      <c r="M21" s="222"/>
      <c r="N21" s="222"/>
      <c r="O21" s="222"/>
      <c r="P21" s="170"/>
      <c r="Q21" s="170"/>
      <c r="R21" s="170"/>
      <c r="T21" s="223"/>
      <c r="U21" s="223"/>
      <c r="V21" s="223"/>
      <c r="W21" s="162"/>
      <c r="X21" s="162"/>
      <c r="Y21" s="223"/>
      <c r="AA21" s="155"/>
      <c r="AB21" s="152"/>
      <c r="AC21" s="156"/>
      <c r="AD21" s="152"/>
      <c r="AE21" s="152"/>
      <c r="AF21" s="152"/>
      <c r="AG21" s="152"/>
      <c r="AH21" s="152"/>
      <c r="AI21" s="152"/>
      <c r="AJ21" s="155"/>
      <c r="AK21" s="152"/>
      <c r="AL21" s="152"/>
    </row>
    <row r="22" spans="2:38" s="150" customFormat="1" ht="15" customHeight="1" outlineLevel="1" x14ac:dyDescent="0.2">
      <c r="B22" s="53" t="s">
        <v>67</v>
      </c>
      <c r="C22" s="30">
        <v>796</v>
      </c>
      <c r="D22" s="30">
        <v>685</v>
      </c>
      <c r="E22" s="31">
        <v>645</v>
      </c>
      <c r="F22" s="287">
        <f t="shared" si="1"/>
        <v>-0.18969849246231152</v>
      </c>
      <c r="G22" s="32">
        <v>8.574505138056179E-3</v>
      </c>
      <c r="H22" s="33">
        <v>3.1102324235702576E-2</v>
      </c>
      <c r="I22" s="30">
        <v>-133</v>
      </c>
      <c r="J22" s="224"/>
      <c r="K22" s="225"/>
      <c r="L22" s="225"/>
      <c r="M22" s="225"/>
      <c r="N22" s="225"/>
      <c r="O22" s="225"/>
      <c r="P22" s="165"/>
      <c r="Q22" s="165"/>
      <c r="R22" s="165"/>
      <c r="T22" s="223"/>
      <c r="U22" s="223"/>
      <c r="V22" s="223"/>
      <c r="W22" s="162"/>
      <c r="X22" s="162"/>
      <c r="Y22" s="223"/>
      <c r="AA22" s="155"/>
      <c r="AB22" s="152"/>
      <c r="AC22" s="156"/>
      <c r="AD22" s="152"/>
      <c r="AE22" s="152"/>
      <c r="AF22" s="152"/>
      <c r="AG22" s="152"/>
      <c r="AH22" s="152"/>
      <c r="AI22" s="152"/>
      <c r="AJ22" s="155"/>
      <c r="AK22" s="152"/>
      <c r="AL22" s="152"/>
    </row>
    <row r="23" spans="2:38" s="150" customFormat="1" ht="15" customHeight="1" outlineLevel="1" x14ac:dyDescent="0.2">
      <c r="B23" s="54" t="s">
        <v>60</v>
      </c>
      <c r="C23" s="34">
        <v>188</v>
      </c>
      <c r="D23" s="34">
        <v>208</v>
      </c>
      <c r="E23" s="35">
        <v>230</v>
      </c>
      <c r="F23" s="288">
        <f t="shared" si="1"/>
        <v>0.22340425531914887</v>
      </c>
      <c r="G23" s="36">
        <v>3.0575754755859247E-3</v>
      </c>
      <c r="H23" s="37">
        <v>9.9498183076656855E-3</v>
      </c>
      <c r="I23" s="34">
        <v>-9</v>
      </c>
      <c r="J23" s="221"/>
      <c r="K23" s="222"/>
      <c r="L23" s="222"/>
      <c r="M23" s="222"/>
      <c r="N23" s="222"/>
      <c r="O23" s="222"/>
      <c r="P23" s="170"/>
      <c r="Q23" s="170"/>
      <c r="R23" s="170"/>
      <c r="T23" s="223"/>
      <c r="U23" s="223"/>
      <c r="V23" s="223"/>
      <c r="W23" s="162"/>
      <c r="X23" s="162"/>
      <c r="Y23" s="223"/>
      <c r="AA23" s="155"/>
      <c r="AB23" s="152"/>
      <c r="AC23" s="156"/>
      <c r="AD23" s="152"/>
      <c r="AE23" s="152"/>
      <c r="AF23" s="152"/>
      <c r="AG23" s="152"/>
      <c r="AH23" s="152"/>
      <c r="AI23" s="152"/>
      <c r="AJ23" s="155"/>
      <c r="AK23" s="152"/>
      <c r="AL23" s="152"/>
    </row>
    <row r="24" spans="2:38" s="150" customFormat="1" ht="15" customHeight="1" outlineLevel="1" x14ac:dyDescent="0.2">
      <c r="B24" s="53" t="s">
        <v>4</v>
      </c>
      <c r="C24" s="30">
        <v>46</v>
      </c>
      <c r="D24" s="30">
        <v>16</v>
      </c>
      <c r="E24" s="31">
        <v>52</v>
      </c>
      <c r="F24" s="287">
        <f t="shared" si="1"/>
        <v>0.13043478260869557</v>
      </c>
      <c r="G24" s="32">
        <v>6.9127793361073073E-4</v>
      </c>
      <c r="H24" s="33">
        <v>2.0660336127776235E-3</v>
      </c>
      <c r="I24" s="30">
        <v>-9</v>
      </c>
      <c r="J24" s="221"/>
      <c r="K24" s="222"/>
      <c r="L24" s="222"/>
      <c r="M24" s="222"/>
      <c r="N24" s="222"/>
      <c r="O24" s="222"/>
      <c r="P24" s="170"/>
      <c r="Q24" s="170"/>
      <c r="R24" s="170"/>
      <c r="T24" s="223"/>
      <c r="U24" s="223"/>
      <c r="V24" s="223"/>
      <c r="W24" s="162"/>
      <c r="X24" s="162"/>
      <c r="Y24" s="223"/>
      <c r="AA24" s="155"/>
      <c r="AB24" s="152"/>
      <c r="AC24" s="156"/>
      <c r="AD24" s="152"/>
      <c r="AE24" s="152"/>
      <c r="AF24" s="152"/>
      <c r="AG24" s="152"/>
      <c r="AH24" s="152"/>
      <c r="AI24" s="152"/>
      <c r="AJ24" s="155"/>
      <c r="AK24" s="152"/>
      <c r="AL24" s="152"/>
    </row>
    <row r="25" spans="2:38" s="150" customFormat="1" ht="15" customHeight="1" outlineLevel="1" x14ac:dyDescent="0.2">
      <c r="B25" s="54" t="s">
        <v>91</v>
      </c>
      <c r="C25" s="34">
        <v>678</v>
      </c>
      <c r="D25" s="34">
        <v>859</v>
      </c>
      <c r="E25" s="35">
        <v>708</v>
      </c>
      <c r="F25" s="288">
        <f t="shared" si="1"/>
        <v>4.4247787610619538E-2</v>
      </c>
      <c r="G25" s="36">
        <v>9.4120149422384104E-3</v>
      </c>
      <c r="H25" s="37">
        <v>2.3185747969609642E-2</v>
      </c>
      <c r="I25" s="34">
        <v>-137</v>
      </c>
      <c r="J25" s="224"/>
      <c r="K25" s="225"/>
      <c r="L25" s="225"/>
      <c r="M25" s="225"/>
      <c r="N25" s="225"/>
      <c r="O25" s="225"/>
      <c r="P25" s="165"/>
      <c r="Q25" s="165"/>
      <c r="R25" s="165"/>
      <c r="T25" s="223"/>
      <c r="U25" s="223"/>
      <c r="W25" s="162"/>
      <c r="X25" s="162"/>
      <c r="Y25" s="223"/>
      <c r="AA25" s="155"/>
      <c r="AB25" s="152"/>
      <c r="AC25" s="156"/>
      <c r="AD25" s="152"/>
      <c r="AE25" s="152"/>
      <c r="AF25" s="152"/>
      <c r="AG25" s="152"/>
      <c r="AH25" s="152"/>
      <c r="AI25" s="152"/>
      <c r="AJ25" s="155"/>
      <c r="AK25" s="152"/>
      <c r="AL25" s="152"/>
    </row>
    <row r="26" spans="2:38" s="150" customFormat="1" ht="15" customHeight="1" outlineLevel="1" x14ac:dyDescent="0.2">
      <c r="B26" s="53" t="s">
        <v>90</v>
      </c>
      <c r="C26" s="30">
        <v>111</v>
      </c>
      <c r="D26" s="30">
        <v>151</v>
      </c>
      <c r="E26" s="31">
        <v>144</v>
      </c>
      <c r="F26" s="287">
        <f t="shared" si="1"/>
        <v>0.29729729729729737</v>
      </c>
      <c r="G26" s="32">
        <v>1.9143081238451006E-3</v>
      </c>
      <c r="H26" s="33">
        <v>3.3019949552854852E-2</v>
      </c>
      <c r="I26" s="30">
        <v>-9</v>
      </c>
      <c r="J26" s="221"/>
      <c r="K26" s="222"/>
      <c r="L26" s="222"/>
      <c r="M26" s="222"/>
      <c r="N26" s="310"/>
      <c r="O26" s="222"/>
      <c r="P26" s="170"/>
      <c r="Q26" s="170"/>
      <c r="R26" s="170"/>
      <c r="T26" s="223"/>
      <c r="U26" s="223"/>
      <c r="W26" s="162"/>
      <c r="X26" s="162"/>
      <c r="Y26" s="223"/>
      <c r="AA26" s="155"/>
      <c r="AB26" s="152"/>
      <c r="AC26" s="156"/>
      <c r="AD26" s="152"/>
      <c r="AE26" s="152"/>
      <c r="AF26" s="152"/>
      <c r="AG26" s="152"/>
      <c r="AH26" s="152"/>
      <c r="AI26" s="152"/>
      <c r="AJ26" s="155"/>
      <c r="AK26" s="152"/>
      <c r="AL26" s="152"/>
    </row>
    <row r="27" spans="2:38" s="150" customFormat="1" ht="15" customHeight="1" outlineLevel="1" x14ac:dyDescent="0.2">
      <c r="B27" s="54" t="s">
        <v>72</v>
      </c>
      <c r="C27" s="34">
        <v>23</v>
      </c>
      <c r="D27" s="34">
        <v>24</v>
      </c>
      <c r="E27" s="35">
        <v>18</v>
      </c>
      <c r="F27" s="288">
        <f t="shared" si="1"/>
        <v>-0.21739130434782605</v>
      </c>
      <c r="G27" s="36">
        <v>2.3928851548063758E-4</v>
      </c>
      <c r="H27" s="37">
        <v>3.0492969676435711E-3</v>
      </c>
      <c r="I27" s="34">
        <v>1</v>
      </c>
      <c r="J27" s="221"/>
      <c r="K27" s="222"/>
      <c r="L27" s="222"/>
      <c r="M27" s="222"/>
      <c r="N27" s="222"/>
      <c r="O27" s="222"/>
      <c r="P27" s="170"/>
      <c r="Q27" s="170"/>
      <c r="R27" s="170"/>
      <c r="T27" s="223"/>
      <c r="U27" s="223"/>
      <c r="V27" s="223"/>
      <c r="W27" s="162"/>
      <c r="X27" s="162"/>
      <c r="Y27" s="223"/>
      <c r="AA27" s="155"/>
      <c r="AB27" s="152"/>
      <c r="AC27" s="156"/>
      <c r="AD27" s="152"/>
      <c r="AE27" s="152"/>
      <c r="AF27" s="152"/>
      <c r="AG27" s="152"/>
      <c r="AH27" s="152"/>
      <c r="AI27" s="152"/>
      <c r="AJ27" s="155"/>
      <c r="AK27" s="152"/>
      <c r="AL27" s="152"/>
    </row>
    <row r="28" spans="2:38" s="150" customFormat="1" ht="15" customHeight="1" outlineLevel="1" x14ac:dyDescent="0.2">
      <c r="B28" s="53" t="s">
        <v>89</v>
      </c>
      <c r="C28" s="30">
        <v>531</v>
      </c>
      <c r="D28" s="30">
        <v>553</v>
      </c>
      <c r="E28" s="31">
        <v>365</v>
      </c>
      <c r="F28" s="287">
        <f t="shared" si="1"/>
        <v>-0.31261770244821097</v>
      </c>
      <c r="G28" s="32">
        <v>4.8522393416907065E-3</v>
      </c>
      <c r="H28" s="33">
        <v>1.4126480377738214E-2</v>
      </c>
      <c r="I28" s="30">
        <v>-33</v>
      </c>
      <c r="J28" s="221"/>
      <c r="K28" s="222"/>
      <c r="L28" s="222"/>
      <c r="M28" s="222"/>
      <c r="N28" s="222"/>
      <c r="O28" s="222"/>
      <c r="P28" s="170"/>
      <c r="Q28" s="170"/>
      <c r="R28" s="170"/>
      <c r="T28" s="223"/>
      <c r="U28" s="223"/>
      <c r="V28" s="223"/>
      <c r="W28" s="162"/>
      <c r="X28" s="162"/>
      <c r="Y28" s="223"/>
      <c r="AA28" s="155"/>
      <c r="AB28" s="152"/>
      <c r="AC28" s="156"/>
      <c r="AD28" s="152"/>
      <c r="AE28" s="152"/>
      <c r="AF28" s="152"/>
      <c r="AG28" s="152"/>
      <c r="AH28" s="152"/>
      <c r="AI28" s="152"/>
      <c r="AJ28" s="155"/>
      <c r="AK28" s="152"/>
      <c r="AL28" s="152"/>
    </row>
    <row r="29" spans="2:38" s="150" customFormat="1" ht="15" customHeight="1" outlineLevel="1" x14ac:dyDescent="0.2">
      <c r="B29" s="54" t="s">
        <v>55</v>
      </c>
      <c r="C29" s="34">
        <v>31</v>
      </c>
      <c r="D29" s="34">
        <v>2</v>
      </c>
      <c r="E29" s="35">
        <v>2</v>
      </c>
      <c r="F29" s="288">
        <f t="shared" si="1"/>
        <v>-0.93548387096774199</v>
      </c>
      <c r="G29" s="36">
        <v>2.6587612831181951E-5</v>
      </c>
      <c r="H29" s="37">
        <v>1.453594011192674E-4</v>
      </c>
      <c r="I29" s="34">
        <v>0</v>
      </c>
      <c r="J29" s="221"/>
      <c r="K29" s="222"/>
      <c r="L29" s="222"/>
      <c r="M29" s="222"/>
      <c r="N29" s="222"/>
      <c r="O29" s="222"/>
      <c r="P29" s="170"/>
      <c r="Q29" s="170"/>
      <c r="R29" s="170"/>
      <c r="T29" s="223"/>
      <c r="U29" s="223"/>
      <c r="W29" s="162"/>
      <c r="X29" s="162"/>
      <c r="Y29" s="223"/>
      <c r="AA29" s="155"/>
      <c r="AB29" s="152"/>
      <c r="AC29" s="156"/>
      <c r="AD29" s="152"/>
      <c r="AE29" s="152"/>
      <c r="AF29" s="152"/>
      <c r="AG29" s="152"/>
      <c r="AH29" s="152"/>
      <c r="AI29" s="152"/>
      <c r="AJ29" s="155"/>
      <c r="AK29" s="152"/>
      <c r="AL29" s="152"/>
    </row>
    <row r="30" spans="2:38" s="150" customFormat="1" ht="15" customHeight="1" outlineLevel="1" x14ac:dyDescent="0.2">
      <c r="B30" s="53" t="s">
        <v>88</v>
      </c>
      <c r="C30" s="30">
        <v>0</v>
      </c>
      <c r="D30" s="30">
        <v>1</v>
      </c>
      <c r="E30" s="31">
        <v>3</v>
      </c>
      <c r="F30" s="287">
        <v>3</v>
      </c>
      <c r="G30" s="32">
        <v>3.9881419246772932E-5</v>
      </c>
      <c r="H30" s="33">
        <v>8.3563131946185341E-5</v>
      </c>
      <c r="I30" s="30">
        <v>0</v>
      </c>
      <c r="J30" s="221"/>
      <c r="K30" s="310"/>
      <c r="L30" s="222"/>
      <c r="M30" s="222"/>
      <c r="N30" s="222"/>
      <c r="O30" s="222"/>
      <c r="P30" s="170"/>
      <c r="Q30" s="170"/>
      <c r="R30" s="170"/>
      <c r="T30" s="223"/>
      <c r="U30" s="223"/>
      <c r="W30" s="162"/>
      <c r="X30" s="162"/>
      <c r="Y30" s="223"/>
      <c r="AA30" s="155"/>
      <c r="AB30" s="152"/>
      <c r="AC30" s="156"/>
      <c r="AD30" s="152"/>
      <c r="AE30" s="152"/>
      <c r="AF30" s="152"/>
      <c r="AG30" s="152"/>
      <c r="AH30" s="152"/>
      <c r="AI30" s="152"/>
      <c r="AJ30" s="155"/>
      <c r="AK30" s="152"/>
      <c r="AL30" s="152"/>
    </row>
    <row r="31" spans="2:38" s="150" customFormat="1" ht="15" customHeight="1" outlineLevel="1" x14ac:dyDescent="0.2">
      <c r="B31" s="54" t="s">
        <v>87</v>
      </c>
      <c r="C31" s="34">
        <v>0</v>
      </c>
      <c r="D31" s="34">
        <v>0</v>
      </c>
      <c r="E31" s="35">
        <v>0</v>
      </c>
      <c r="F31" s="288" t="s">
        <v>38</v>
      </c>
      <c r="G31" s="36">
        <v>0</v>
      </c>
      <c r="H31" s="37">
        <v>0</v>
      </c>
      <c r="I31" s="34">
        <v>0</v>
      </c>
      <c r="J31" s="221"/>
      <c r="K31" s="222"/>
      <c r="L31" s="222"/>
      <c r="M31" s="222"/>
      <c r="N31" s="222"/>
      <c r="O31" s="222"/>
      <c r="P31" s="170"/>
      <c r="Q31" s="170"/>
      <c r="R31" s="170"/>
      <c r="T31" s="223"/>
      <c r="U31" s="223"/>
      <c r="V31" s="223"/>
      <c r="W31" s="162"/>
      <c r="X31" s="162"/>
      <c r="Y31" s="223"/>
      <c r="AA31" s="155"/>
      <c r="AB31" s="152"/>
      <c r="AC31" s="156"/>
      <c r="AD31" s="152"/>
      <c r="AE31" s="152"/>
      <c r="AF31" s="152"/>
      <c r="AG31" s="152"/>
      <c r="AH31" s="152"/>
      <c r="AI31" s="152"/>
      <c r="AJ31" s="155"/>
      <c r="AK31" s="152"/>
      <c r="AL31" s="152"/>
    </row>
    <row r="32" spans="2:38" s="150" customFormat="1" ht="15" customHeight="1" outlineLevel="1" x14ac:dyDescent="0.2">
      <c r="B32" s="53" t="s">
        <v>86</v>
      </c>
      <c r="C32" s="30">
        <v>1048</v>
      </c>
      <c r="D32" s="30">
        <v>1329</v>
      </c>
      <c r="E32" s="31">
        <v>1485</v>
      </c>
      <c r="F32" s="287">
        <f>E32/C32-1</f>
        <v>0.41698473282442738</v>
      </c>
      <c r="G32" s="32">
        <v>1.9741302527152598E-2</v>
      </c>
      <c r="H32" s="33">
        <v>0.51814375436147941</v>
      </c>
      <c r="I32" s="30">
        <v>112</v>
      </c>
      <c r="J32" s="221"/>
      <c r="K32" s="222"/>
      <c r="L32" s="222"/>
      <c r="M32" s="222"/>
      <c r="N32" s="222"/>
      <c r="O32" s="222"/>
      <c r="P32" s="170"/>
      <c r="Q32" s="170"/>
      <c r="R32" s="170"/>
      <c r="T32" s="223"/>
      <c r="U32" s="223"/>
      <c r="V32" s="223"/>
      <c r="W32" s="162"/>
      <c r="X32" s="162"/>
      <c r="Y32" s="223"/>
      <c r="AA32" s="155"/>
      <c r="AB32" s="152"/>
      <c r="AC32" s="156"/>
      <c r="AD32" s="152"/>
      <c r="AE32" s="152"/>
      <c r="AF32" s="152"/>
      <c r="AG32" s="152"/>
      <c r="AH32" s="152"/>
      <c r="AI32" s="152"/>
      <c r="AJ32" s="155"/>
      <c r="AK32" s="152"/>
      <c r="AL32" s="152"/>
    </row>
    <row r="33" spans="1:38" s="150" customFormat="1" ht="15" customHeight="1" outlineLevel="1" x14ac:dyDescent="0.2">
      <c r="B33" s="54" t="s">
        <v>19</v>
      </c>
      <c r="C33" s="34">
        <v>0</v>
      </c>
      <c r="D33" s="34">
        <v>0</v>
      </c>
      <c r="E33" s="35">
        <v>0</v>
      </c>
      <c r="F33" s="288" t="s">
        <v>38</v>
      </c>
      <c r="G33" s="36">
        <v>0</v>
      </c>
      <c r="H33" s="37">
        <v>0</v>
      </c>
      <c r="I33" s="34">
        <v>0</v>
      </c>
      <c r="J33" s="221"/>
      <c r="K33" s="222"/>
      <c r="L33" s="222"/>
      <c r="M33" s="222"/>
      <c r="N33" s="222"/>
      <c r="O33" s="222"/>
      <c r="P33" s="170"/>
      <c r="Q33" s="170"/>
      <c r="R33" s="170"/>
      <c r="T33" s="162"/>
      <c r="U33" s="162"/>
      <c r="V33" s="223"/>
      <c r="W33" s="162"/>
      <c r="X33" s="162"/>
      <c r="Y33" s="223"/>
      <c r="AA33" s="155"/>
      <c r="AB33" s="152"/>
      <c r="AC33" s="156"/>
      <c r="AD33" s="152"/>
      <c r="AE33" s="152"/>
      <c r="AF33" s="152"/>
      <c r="AG33" s="152"/>
      <c r="AH33" s="152"/>
      <c r="AI33" s="152"/>
      <c r="AJ33" s="155"/>
      <c r="AK33" s="152"/>
      <c r="AL33" s="152"/>
    </row>
    <row r="34" spans="1:38" s="150" customFormat="1" ht="15" customHeight="1" outlineLevel="1" x14ac:dyDescent="0.2">
      <c r="B34" s="53" t="s">
        <v>73</v>
      </c>
      <c r="C34" s="30">
        <v>549</v>
      </c>
      <c r="D34" s="30">
        <v>594</v>
      </c>
      <c r="E34" s="31">
        <v>612</v>
      </c>
      <c r="F34" s="287">
        <f>E34/C34-1</f>
        <v>0.11475409836065564</v>
      </c>
      <c r="G34" s="32">
        <v>8.1358095263416776E-3</v>
      </c>
      <c r="H34" s="33">
        <v>7.2589253943778909E-2</v>
      </c>
      <c r="I34" s="30">
        <v>-54</v>
      </c>
      <c r="J34" s="221"/>
      <c r="K34" s="222"/>
      <c r="L34" s="222"/>
      <c r="M34" s="222"/>
      <c r="N34" s="222"/>
      <c r="O34" s="222"/>
      <c r="P34" s="170"/>
      <c r="Q34" s="170"/>
      <c r="R34" s="170"/>
      <c r="T34" s="162"/>
      <c r="U34" s="162"/>
      <c r="V34" s="223"/>
      <c r="W34" s="162"/>
      <c r="X34" s="162"/>
      <c r="Y34" s="223"/>
      <c r="AA34" s="155"/>
      <c r="AB34" s="152"/>
      <c r="AC34" s="156"/>
      <c r="AD34" s="152"/>
      <c r="AE34" s="152"/>
      <c r="AF34" s="152"/>
      <c r="AG34" s="152"/>
      <c r="AH34" s="152"/>
      <c r="AI34" s="152"/>
      <c r="AJ34" s="155"/>
      <c r="AK34" s="152"/>
      <c r="AL34" s="152"/>
    </row>
    <row r="35" spans="1:38" s="150" customFormat="1" ht="15" customHeight="1" outlineLevel="1" x14ac:dyDescent="0.2">
      <c r="B35" s="54" t="s">
        <v>68</v>
      </c>
      <c r="C35" s="34">
        <v>1869</v>
      </c>
      <c r="D35" s="34">
        <v>1425</v>
      </c>
      <c r="E35" s="35">
        <v>1465</v>
      </c>
      <c r="F35" s="288">
        <f>E35/C35-1</f>
        <v>-0.21615837346174427</v>
      </c>
      <c r="G35" s="36">
        <v>1.947542639884078E-2</v>
      </c>
      <c r="H35" s="37">
        <v>0.11024984948826008</v>
      </c>
      <c r="I35" s="34">
        <v>-126</v>
      </c>
      <c r="J35" s="221"/>
      <c r="K35" s="222"/>
      <c r="L35" s="222"/>
      <c r="M35" s="222"/>
      <c r="N35" s="222"/>
      <c r="O35" s="222"/>
      <c r="P35" s="170"/>
      <c r="Q35" s="170"/>
      <c r="R35" s="170"/>
      <c r="T35" s="162"/>
      <c r="U35" s="162"/>
      <c r="W35" s="162"/>
      <c r="X35" s="162"/>
      <c r="Y35" s="223"/>
      <c r="AA35" s="155"/>
      <c r="AB35" s="152"/>
      <c r="AC35" s="156"/>
      <c r="AD35" s="152"/>
      <c r="AE35" s="152"/>
      <c r="AF35" s="152"/>
      <c r="AG35" s="152"/>
      <c r="AH35" s="152"/>
      <c r="AI35" s="152"/>
      <c r="AJ35" s="155"/>
      <c r="AK35" s="152"/>
      <c r="AL35" s="152"/>
    </row>
    <row r="36" spans="1:38" s="150" customFormat="1" ht="15" customHeight="1" outlineLevel="1" x14ac:dyDescent="0.2">
      <c r="B36" s="55" t="s">
        <v>85</v>
      </c>
      <c r="C36" s="38">
        <v>3</v>
      </c>
      <c r="D36" s="38">
        <v>9</v>
      </c>
      <c r="E36" s="39">
        <v>19</v>
      </c>
      <c r="F36" s="289">
        <f>E36/C36-1</f>
        <v>5.333333333333333</v>
      </c>
      <c r="G36" s="40">
        <v>2.5258232189622853E-4</v>
      </c>
      <c r="H36" s="41">
        <v>3.3170391061452514E-3</v>
      </c>
      <c r="I36" s="38">
        <v>-9</v>
      </c>
      <c r="J36" s="221"/>
      <c r="K36" s="222"/>
      <c r="L36" s="222"/>
      <c r="M36" s="222"/>
      <c r="N36" s="222"/>
      <c r="O36" s="222"/>
      <c r="P36" s="170"/>
      <c r="Q36" s="170"/>
      <c r="R36" s="170"/>
      <c r="T36" s="162"/>
      <c r="U36" s="162"/>
      <c r="V36" s="223"/>
      <c r="W36" s="162"/>
      <c r="X36" s="162"/>
      <c r="Y36" s="223"/>
      <c r="AA36" s="155"/>
      <c r="AB36" s="152"/>
      <c r="AC36" s="156"/>
      <c r="AD36" s="152"/>
      <c r="AE36" s="152"/>
      <c r="AF36" s="152"/>
      <c r="AG36" s="152"/>
      <c r="AH36" s="152"/>
      <c r="AI36" s="152"/>
      <c r="AJ36" s="155"/>
      <c r="AK36" s="152"/>
      <c r="AL36" s="152"/>
    </row>
    <row r="37" spans="1:38" s="150" customFormat="1" ht="15" customHeight="1" x14ac:dyDescent="0.2">
      <c r="B37" s="52" t="s">
        <v>94</v>
      </c>
      <c r="C37" s="26">
        <v>3735</v>
      </c>
      <c r="D37" s="26">
        <v>3115</v>
      </c>
      <c r="E37" s="27">
        <v>3961</v>
      </c>
      <c r="F37" s="286">
        <f>E37/C37-1</f>
        <v>6.0508701472556936E-2</v>
      </c>
      <c r="G37" s="28">
        <v>5.2656767212155856E-2</v>
      </c>
      <c r="H37" s="29">
        <v>1.2394392640340446E-2</v>
      </c>
      <c r="I37" s="26">
        <v>-442</v>
      </c>
      <c r="J37" s="226"/>
      <c r="K37" s="227"/>
      <c r="L37" s="227"/>
      <c r="M37" s="227"/>
      <c r="N37" s="227"/>
      <c r="O37" s="227"/>
      <c r="P37" s="228"/>
      <c r="Q37" s="228"/>
      <c r="R37" s="228"/>
      <c r="U37" s="162"/>
      <c r="V37" s="223"/>
      <c r="W37" s="162"/>
      <c r="X37" s="162"/>
      <c r="Y37" s="223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</row>
    <row r="38" spans="1:38" s="150" customFormat="1" ht="15" customHeight="1" x14ac:dyDescent="0.2">
      <c r="B38" s="56" t="s">
        <v>83</v>
      </c>
      <c r="C38" s="42">
        <v>1665</v>
      </c>
      <c r="D38" s="42">
        <v>1509</v>
      </c>
      <c r="E38" s="43">
        <v>1482</v>
      </c>
      <c r="F38" s="290">
        <f>E38/C38-1</f>
        <v>-0.1099099099099099</v>
      </c>
      <c r="G38" s="44">
        <v>1.9701421107905827E-2</v>
      </c>
      <c r="H38" s="45">
        <v>2.4297870247405439E-2</v>
      </c>
      <c r="I38" s="42">
        <v>-58</v>
      </c>
      <c r="J38" s="226"/>
      <c r="K38" s="228"/>
      <c r="L38" s="228"/>
      <c r="M38" s="228"/>
      <c r="N38" s="228"/>
      <c r="O38" s="228"/>
      <c r="P38" s="228"/>
      <c r="Q38" s="228"/>
      <c r="R38" s="228"/>
      <c r="T38" s="162"/>
      <c r="U38" s="223"/>
      <c r="X38" s="161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</row>
    <row r="39" spans="1:38" s="150" customFormat="1" ht="15" customHeight="1" x14ac:dyDescent="0.2">
      <c r="B39" s="52" t="s">
        <v>82</v>
      </c>
      <c r="C39" s="26">
        <v>0</v>
      </c>
      <c r="D39" s="26">
        <v>2</v>
      </c>
      <c r="E39" s="27">
        <v>54</v>
      </c>
      <c r="F39" s="286">
        <v>54</v>
      </c>
      <c r="G39" s="28">
        <v>7.178655464419127E-4</v>
      </c>
      <c r="H39" s="29">
        <v>1.3156612415943865E-3</v>
      </c>
      <c r="I39" s="26">
        <v>0</v>
      </c>
      <c r="J39" s="226"/>
      <c r="K39" s="228"/>
      <c r="L39" s="228"/>
      <c r="M39" s="228"/>
      <c r="N39" s="228"/>
      <c r="O39" s="228"/>
      <c r="P39" s="228"/>
      <c r="Q39" s="228"/>
      <c r="R39" s="228"/>
      <c r="S39" s="161"/>
      <c r="T39" s="162"/>
      <c r="U39" s="223"/>
      <c r="W39" s="162"/>
      <c r="X39" s="161"/>
      <c r="Y39" s="161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</row>
    <row r="40" spans="1:38" s="150" customFormat="1" ht="15" customHeight="1" x14ac:dyDescent="0.2">
      <c r="B40" s="56" t="s">
        <v>81</v>
      </c>
      <c r="C40" s="42">
        <v>25</v>
      </c>
      <c r="D40" s="42">
        <v>28</v>
      </c>
      <c r="E40" s="43">
        <v>26</v>
      </c>
      <c r="F40" s="290">
        <f t="shared" ref="F40:F46" si="2">E40/C40-1</f>
        <v>4.0000000000000036E-2</v>
      </c>
      <c r="G40" s="44">
        <v>3.4563896680536537E-4</v>
      </c>
      <c r="H40" s="45">
        <v>2.8738808444788329E-3</v>
      </c>
      <c r="I40" s="42">
        <v>4</v>
      </c>
      <c r="J40" s="226"/>
      <c r="K40" s="228"/>
      <c r="L40" s="228"/>
      <c r="M40" s="228"/>
      <c r="N40" s="228"/>
      <c r="O40" s="228"/>
      <c r="P40" s="228"/>
      <c r="Q40" s="228"/>
      <c r="R40" s="228"/>
      <c r="S40" s="161"/>
      <c r="T40" s="162"/>
      <c r="U40" s="223"/>
      <c r="W40" s="162"/>
      <c r="X40" s="161"/>
      <c r="Y40" s="161"/>
    </row>
    <row r="41" spans="1:38" s="150" customFormat="1" ht="15" customHeight="1" x14ac:dyDescent="0.2">
      <c r="A41" s="163"/>
      <c r="B41" s="57" t="s">
        <v>80</v>
      </c>
      <c r="C41" s="26">
        <v>17071</v>
      </c>
      <c r="D41" s="26">
        <v>18614</v>
      </c>
      <c r="E41" s="27">
        <v>18576</v>
      </c>
      <c r="F41" s="286">
        <f t="shared" si="2"/>
        <v>8.8161209068010171E-2</v>
      </c>
      <c r="G41" s="28">
        <v>0.24694574797601798</v>
      </c>
      <c r="H41" s="29">
        <v>2.1071067210533718E-2</v>
      </c>
      <c r="I41" s="26">
        <v>-787</v>
      </c>
      <c r="J41" s="216"/>
      <c r="K41" s="165"/>
      <c r="L41" s="165"/>
      <c r="M41" s="165"/>
      <c r="N41" s="165"/>
      <c r="O41" s="165"/>
      <c r="P41" s="165"/>
      <c r="Q41" s="165"/>
      <c r="R41" s="165"/>
      <c r="S41" s="161"/>
      <c r="T41" s="162"/>
      <c r="U41" s="223"/>
      <c r="W41" s="162"/>
      <c r="X41" s="161"/>
      <c r="Y41" s="161"/>
    </row>
    <row r="42" spans="1:38" s="150" customFormat="1" ht="15" customHeight="1" x14ac:dyDescent="0.2">
      <c r="B42" s="58" t="s">
        <v>79</v>
      </c>
      <c r="C42" s="42">
        <v>4751</v>
      </c>
      <c r="D42" s="42">
        <v>5347</v>
      </c>
      <c r="E42" s="43">
        <v>7995</v>
      </c>
      <c r="F42" s="290">
        <f t="shared" si="2"/>
        <v>0.68280362029046526</v>
      </c>
      <c r="G42" s="44">
        <v>0.10628398229264985</v>
      </c>
      <c r="H42" s="45">
        <v>1.0183403154498593E-2</v>
      </c>
      <c r="I42" s="42">
        <v>0</v>
      </c>
      <c r="J42" s="216"/>
      <c r="K42" s="165"/>
      <c r="L42" s="165"/>
      <c r="M42" s="165"/>
      <c r="N42" s="165"/>
      <c r="O42" s="165"/>
      <c r="P42" s="165"/>
      <c r="Q42" s="165"/>
      <c r="R42" s="165"/>
      <c r="S42" s="161"/>
      <c r="T42" s="162"/>
      <c r="U42" s="223"/>
      <c r="W42" s="162"/>
      <c r="X42" s="161"/>
      <c r="Y42" s="161"/>
    </row>
    <row r="43" spans="1:38" s="150" customFormat="1" ht="15" customHeight="1" x14ac:dyDescent="0.2">
      <c r="B43" s="57" t="s">
        <v>2</v>
      </c>
      <c r="C43" s="26">
        <v>27979</v>
      </c>
      <c r="D43" s="26">
        <v>30118</v>
      </c>
      <c r="E43" s="27">
        <v>28275</v>
      </c>
      <c r="F43" s="286">
        <f t="shared" si="2"/>
        <v>1.0579363093748961E-2</v>
      </c>
      <c r="G43" s="28">
        <v>0.37588237640083483</v>
      </c>
      <c r="H43" s="29">
        <v>1.3413366021939571E-2</v>
      </c>
      <c r="I43" s="26">
        <v>616</v>
      </c>
      <c r="J43" s="216"/>
      <c r="K43" s="165"/>
      <c r="L43" s="165"/>
      <c r="M43" s="165"/>
      <c r="N43" s="165"/>
      <c r="O43" s="165"/>
      <c r="P43" s="165"/>
      <c r="Q43" s="165"/>
      <c r="R43" s="165"/>
      <c r="S43" s="161"/>
      <c r="T43" s="162"/>
      <c r="U43" s="223"/>
      <c r="W43" s="162"/>
      <c r="X43" s="206"/>
      <c r="Y43" s="161"/>
    </row>
    <row r="44" spans="1:38" s="150" customFormat="1" ht="15" customHeight="1" thickBot="1" x14ac:dyDescent="0.25">
      <c r="B44" s="58" t="s">
        <v>1</v>
      </c>
      <c r="C44" s="42">
        <v>616</v>
      </c>
      <c r="D44" s="42">
        <v>512</v>
      </c>
      <c r="E44" s="43">
        <v>561</v>
      </c>
      <c r="F44" s="290">
        <f t="shared" si="2"/>
        <v>-8.9285714285714302E-2</v>
      </c>
      <c r="G44" s="44">
        <v>7.4578253991465374E-3</v>
      </c>
      <c r="H44" s="45">
        <v>2.4468966720460592E-2</v>
      </c>
      <c r="I44" s="42">
        <v>16</v>
      </c>
      <c r="J44" s="216"/>
      <c r="K44" s="165"/>
      <c r="L44" s="165"/>
      <c r="M44" s="165"/>
      <c r="N44" s="165"/>
      <c r="O44" s="165"/>
      <c r="P44" s="165"/>
      <c r="Q44" s="165"/>
      <c r="R44" s="165"/>
      <c r="W44" s="164"/>
      <c r="X44" s="164"/>
    </row>
    <row r="45" spans="1:38" s="164" customFormat="1" ht="15" customHeight="1" thickBot="1" x14ac:dyDescent="0.25">
      <c r="B45" s="2" t="s">
        <v>137</v>
      </c>
      <c r="C45" s="7">
        <v>71225</v>
      </c>
      <c r="D45" s="7">
        <v>74135</v>
      </c>
      <c r="E45" s="8">
        <v>75223</v>
      </c>
      <c r="F45" s="291">
        <f t="shared" si="2"/>
        <v>5.6131976131976069E-2</v>
      </c>
      <c r="G45" s="46">
        <v>1</v>
      </c>
      <c r="H45" s="47">
        <v>1.6207033253041122E-2</v>
      </c>
      <c r="I45" s="282">
        <v>-1932</v>
      </c>
      <c r="J45" s="224"/>
      <c r="K45" s="165"/>
      <c r="L45" s="165"/>
      <c r="M45" s="165"/>
      <c r="N45" s="165"/>
      <c r="O45" s="165"/>
      <c r="P45" s="165"/>
      <c r="Q45" s="165"/>
      <c r="R45" s="165"/>
      <c r="S45" s="150"/>
      <c r="T45" s="166"/>
      <c r="U45" s="166"/>
      <c r="V45" s="150"/>
      <c r="W45" s="167"/>
      <c r="X45" s="168"/>
    </row>
    <row r="46" spans="1:38" s="164" customFormat="1" ht="15" customHeight="1" thickBot="1" x14ac:dyDescent="0.25">
      <c r="B46" s="3" t="s">
        <v>75</v>
      </c>
      <c r="C46" s="48">
        <v>4080082</v>
      </c>
      <c r="D46" s="9">
        <v>4586790</v>
      </c>
      <c r="E46" s="10">
        <v>4641380</v>
      </c>
      <c r="F46" s="292">
        <f t="shared" si="2"/>
        <v>0.13757027432291813</v>
      </c>
      <c r="G46" s="49"/>
      <c r="H46" s="50"/>
      <c r="I46" s="293">
        <v>-183686</v>
      </c>
      <c r="J46" s="219"/>
      <c r="K46" s="171"/>
      <c r="L46" s="171"/>
      <c r="M46" s="171"/>
      <c r="N46" s="171"/>
      <c r="O46" s="171"/>
      <c r="P46" s="171"/>
      <c r="Q46" s="171"/>
      <c r="R46" s="171"/>
      <c r="V46" s="150"/>
      <c r="W46" s="167"/>
      <c r="X46" s="168"/>
    </row>
    <row r="47" spans="1:38" s="164" customFormat="1" ht="15" customHeight="1" x14ac:dyDescent="0.2">
      <c r="B47" s="13" t="s">
        <v>103</v>
      </c>
      <c r="C47" s="280">
        <v>1.7456756996550561E-2</v>
      </c>
      <c r="D47" s="294">
        <v>1.6162719461758658E-2</v>
      </c>
      <c r="E47" s="294">
        <v>1.6207033253041122E-2</v>
      </c>
      <c r="F47" s="338"/>
      <c r="G47" s="338"/>
      <c r="H47" s="338"/>
      <c r="I47" s="295"/>
      <c r="J47" s="219"/>
      <c r="K47" s="171"/>
      <c r="L47" s="171"/>
      <c r="M47" s="171"/>
      <c r="N47" s="171"/>
      <c r="O47" s="171"/>
      <c r="P47" s="171"/>
      <c r="Q47" s="171"/>
      <c r="R47" s="171"/>
      <c r="V47" s="150"/>
      <c r="W47" s="172"/>
      <c r="X47" s="168"/>
    </row>
    <row r="48" spans="1:38" ht="12" customHeight="1" x14ac:dyDescent="0.2">
      <c r="B48" s="129"/>
      <c r="C48" s="174"/>
      <c r="D48" s="174"/>
      <c r="E48" s="174"/>
      <c r="F48" s="175"/>
      <c r="G48" s="174"/>
      <c r="H48" s="174"/>
      <c r="I48" s="174"/>
      <c r="J48" s="208"/>
      <c r="K48" s="176"/>
      <c r="L48" s="176"/>
      <c r="M48" s="176"/>
      <c r="N48" s="176"/>
      <c r="O48" s="176"/>
      <c r="P48" s="176"/>
      <c r="Q48" s="176"/>
      <c r="R48" s="176"/>
      <c r="V48" s="150"/>
      <c r="W48" s="172"/>
      <c r="X48" s="168"/>
    </row>
    <row r="49" spans="2:24" ht="12" customHeight="1" x14ac:dyDescent="0.2">
      <c r="B49" s="129" t="s">
        <v>41</v>
      </c>
      <c r="D49" s="229"/>
      <c r="E49" s="229"/>
      <c r="F49" s="230"/>
      <c r="G49" s="339" t="s">
        <v>39</v>
      </c>
      <c r="H49" s="339"/>
      <c r="I49" s="339"/>
      <c r="J49" s="208"/>
      <c r="K49" s="176"/>
      <c r="L49" s="176"/>
      <c r="M49" s="176"/>
      <c r="N49" s="176"/>
      <c r="O49" s="176"/>
      <c r="P49" s="176"/>
      <c r="Q49" s="176"/>
      <c r="R49" s="176"/>
      <c r="V49" s="150"/>
      <c r="W49" s="172"/>
      <c r="X49" s="168"/>
    </row>
    <row r="50" spans="2:24" ht="12" customHeight="1" x14ac:dyDescent="0.2">
      <c r="C50" s="174"/>
      <c r="D50" s="174"/>
      <c r="E50" s="174"/>
      <c r="F50" s="175"/>
      <c r="G50" s="174"/>
      <c r="H50" s="174"/>
      <c r="I50" s="174"/>
      <c r="J50" s="208"/>
      <c r="K50" s="176"/>
      <c r="L50" s="176"/>
      <c r="M50" s="176"/>
      <c r="N50" s="176"/>
      <c r="O50" s="176"/>
      <c r="P50" s="176"/>
      <c r="Q50" s="176"/>
      <c r="R50" s="176"/>
      <c r="V50" s="150"/>
    </row>
    <row r="51" spans="2:24" x14ac:dyDescent="0.2"/>
    <row r="52" spans="2:24" hidden="1" x14ac:dyDescent="0.2"/>
    <row r="53" spans="2:24" hidden="1" x14ac:dyDescent="0.2">
      <c r="C53" s="174" t="b">
        <f>C45=SUM(C41:C44)+C6</f>
        <v>1</v>
      </c>
      <c r="D53" s="174" t="b">
        <f>D45=SUM(D41:D44)+D6</f>
        <v>1</v>
      </c>
      <c r="E53" s="174" t="b">
        <f>E45=SUM(E41:E44)+E6</f>
        <v>1</v>
      </c>
      <c r="F53" s="174"/>
      <c r="G53" s="174" t="b">
        <f>G45=SUM(G41:G44)+G6</f>
        <v>1</v>
      </c>
      <c r="H53" s="174"/>
      <c r="I53" s="174" t="b">
        <f>I45=SUM(I41:I44)+I6</f>
        <v>1</v>
      </c>
      <c r="J53" s="208"/>
      <c r="K53" s="176"/>
      <c r="L53" s="176"/>
      <c r="M53" s="176"/>
      <c r="N53" s="176"/>
      <c r="O53" s="176"/>
      <c r="P53" s="176"/>
      <c r="Q53" s="176"/>
      <c r="R53" s="176"/>
    </row>
    <row r="54" spans="2:24" hidden="1" x14ac:dyDescent="0.2">
      <c r="C54" s="174" t="b">
        <f>C6=C7+C37+C38+C39+C40</f>
        <v>1</v>
      </c>
      <c r="D54" s="174" t="b">
        <f>D6=D7+D37+D38+D39+D40</f>
        <v>1</v>
      </c>
      <c r="E54" s="174" t="b">
        <f>E6=E7+E37+E38+E39+E40</f>
        <v>1</v>
      </c>
      <c r="F54" s="174"/>
      <c r="G54" s="174" t="b">
        <f>G6=G7+G37+G38+G39+G40</f>
        <v>1</v>
      </c>
      <c r="I54" s="174" t="b">
        <f>I6=I7+I37+I38+I39+I40</f>
        <v>1</v>
      </c>
      <c r="J54" s="208"/>
      <c r="K54" s="176"/>
      <c r="L54" s="176"/>
      <c r="M54" s="176"/>
      <c r="N54" s="176"/>
      <c r="O54" s="176"/>
      <c r="P54" s="176"/>
      <c r="Q54" s="176"/>
      <c r="R54" s="176"/>
    </row>
    <row r="55" spans="2:24" hidden="1" x14ac:dyDescent="0.2">
      <c r="C55" s="174" t="b">
        <f>C7=SUM(C8:C36)</f>
        <v>1</v>
      </c>
      <c r="D55" s="174" t="b">
        <f>D7=SUM(D8:D36)</f>
        <v>1</v>
      </c>
      <c r="E55" s="174" t="b">
        <f>E7=SUM(E8:E36)</f>
        <v>1</v>
      </c>
      <c r="F55" s="174"/>
      <c r="G55" s="174" t="b">
        <f>G7=SUM(G8:G36)</f>
        <v>1</v>
      </c>
      <c r="H55" s="137" t="b">
        <f>H45=E47</f>
        <v>1</v>
      </c>
      <c r="I55" s="174" t="b">
        <f>I7=SUM(I8:I36)</f>
        <v>1</v>
      </c>
      <c r="J55" s="208"/>
      <c r="K55" s="176"/>
      <c r="L55" s="176"/>
      <c r="M55" s="176"/>
      <c r="N55" s="176"/>
      <c r="O55" s="176"/>
      <c r="P55" s="176"/>
      <c r="Q55" s="176"/>
      <c r="R55" s="176"/>
    </row>
    <row r="56" spans="2:24" hidden="1" x14ac:dyDescent="0.2"/>
    <row r="57" spans="2:24" hidden="1" x14ac:dyDescent="0.2"/>
    <row r="58" spans="2:24" ht="12" hidden="1" x14ac:dyDescent="0.2">
      <c r="B58" s="179"/>
      <c r="C58" s="180"/>
      <c r="D58" s="180"/>
      <c r="E58" s="180"/>
    </row>
    <row r="59" spans="2:24" ht="12" hidden="1" x14ac:dyDescent="0.2">
      <c r="B59" s="181" t="s">
        <v>16</v>
      </c>
      <c r="C59" s="150">
        <v>2006</v>
      </c>
      <c r="D59" s="150">
        <v>2011</v>
      </c>
      <c r="E59" s="150">
        <v>2012</v>
      </c>
    </row>
    <row r="60" spans="2:24" ht="12" hidden="1" x14ac:dyDescent="0.2">
      <c r="B60" s="182" t="s">
        <v>3</v>
      </c>
      <c r="C60" s="183">
        <v>560116</v>
      </c>
      <c r="D60" s="183">
        <v>783712</v>
      </c>
      <c r="E60" s="183">
        <v>827421</v>
      </c>
      <c r="F60" s="139" t="b">
        <f t="shared" ref="F60:F74" si="3">I6&gt;E6</f>
        <v>0</v>
      </c>
      <c r="G60" s="172">
        <f t="shared" ref="G60:G99" si="4">E60/D60-1</f>
        <v>5.5771763096647664E-2</v>
      </c>
      <c r="H60" s="137" t="b">
        <f t="shared" ref="H60:H74" si="5">F6&gt;G60</f>
        <v>0</v>
      </c>
    </row>
    <row r="61" spans="2:24" ht="12" hidden="1" x14ac:dyDescent="0.2">
      <c r="B61" s="184" t="s">
        <v>93</v>
      </c>
      <c r="C61" s="185">
        <v>320723</v>
      </c>
      <c r="D61" s="185">
        <v>404381</v>
      </c>
      <c r="E61" s="185">
        <v>413985</v>
      </c>
      <c r="F61" s="139" t="b">
        <f t="shared" si="3"/>
        <v>0</v>
      </c>
      <c r="G61" s="172">
        <f t="shared" si="4"/>
        <v>2.3749879445374544E-2</v>
      </c>
      <c r="H61" s="137" t="b">
        <f t="shared" si="5"/>
        <v>0</v>
      </c>
    </row>
    <row r="62" spans="2:24" ht="12" hidden="1" x14ac:dyDescent="0.2">
      <c r="B62" s="186" t="s">
        <v>53</v>
      </c>
      <c r="C62" s="162">
        <v>35375</v>
      </c>
      <c r="D62" s="162">
        <v>39972</v>
      </c>
      <c r="E62" s="162">
        <v>40484</v>
      </c>
      <c r="F62" s="139" t="b">
        <f t="shared" si="3"/>
        <v>0</v>
      </c>
      <c r="G62" s="172">
        <f t="shared" si="4"/>
        <v>1.2808966276393496E-2</v>
      </c>
      <c r="H62" s="137" t="b">
        <f t="shared" si="5"/>
        <v>0</v>
      </c>
    </row>
    <row r="63" spans="2:24" ht="12" hidden="1" x14ac:dyDescent="0.2">
      <c r="B63" s="186" t="s">
        <v>54</v>
      </c>
      <c r="C63" s="162">
        <v>11502</v>
      </c>
      <c r="D63" s="162">
        <v>12977</v>
      </c>
      <c r="E63" s="162">
        <v>15512</v>
      </c>
      <c r="F63" s="139" t="b">
        <f t="shared" si="3"/>
        <v>0</v>
      </c>
      <c r="G63" s="172">
        <f t="shared" si="4"/>
        <v>0.19534561146644069</v>
      </c>
      <c r="H63" s="137" t="b">
        <f t="shared" si="5"/>
        <v>0</v>
      </c>
    </row>
    <row r="64" spans="2:24" ht="12" hidden="1" x14ac:dyDescent="0.2">
      <c r="B64" s="186" t="s">
        <v>18</v>
      </c>
      <c r="C64" s="162">
        <v>2064</v>
      </c>
      <c r="D64" s="162">
        <v>1530</v>
      </c>
      <c r="E64" s="162">
        <v>1244</v>
      </c>
      <c r="F64" s="139" t="b">
        <f t="shared" si="3"/>
        <v>0</v>
      </c>
      <c r="G64" s="172">
        <f t="shared" si="4"/>
        <v>-0.1869281045751634</v>
      </c>
      <c r="H64" s="137" t="b">
        <f t="shared" si="5"/>
        <v>1</v>
      </c>
    </row>
    <row r="65" spans="2:8" ht="12" hidden="1" x14ac:dyDescent="0.2">
      <c r="B65" s="186" t="s">
        <v>7</v>
      </c>
      <c r="C65" s="162">
        <v>11116</v>
      </c>
      <c r="D65" s="162">
        <v>7196</v>
      </c>
      <c r="E65" s="162">
        <v>6744</v>
      </c>
      <c r="F65" s="139" t="b">
        <f t="shared" si="3"/>
        <v>0</v>
      </c>
      <c r="G65" s="172">
        <f t="shared" si="4"/>
        <v>-6.2812673707615341E-2</v>
      </c>
      <c r="H65" s="137" t="b">
        <f t="shared" si="5"/>
        <v>0</v>
      </c>
    </row>
    <row r="66" spans="2:8" ht="12" hidden="1" x14ac:dyDescent="0.2">
      <c r="B66" s="186" t="s">
        <v>57</v>
      </c>
      <c r="C66" s="162">
        <v>45527</v>
      </c>
      <c r="D66" s="162">
        <v>56713</v>
      </c>
      <c r="E66" s="162">
        <v>56515</v>
      </c>
      <c r="F66" s="139" t="b">
        <f t="shared" si="3"/>
        <v>0</v>
      </c>
      <c r="G66" s="172">
        <f t="shared" si="4"/>
        <v>-3.491263026113911E-3</v>
      </c>
      <c r="H66" s="137" t="b">
        <f t="shared" si="5"/>
        <v>0</v>
      </c>
    </row>
    <row r="67" spans="2:8" ht="12" hidden="1" x14ac:dyDescent="0.2">
      <c r="B67" s="186" t="s">
        <v>58</v>
      </c>
      <c r="C67" s="162">
        <v>4299</v>
      </c>
      <c r="D67" s="162">
        <v>4449</v>
      </c>
      <c r="E67" s="162">
        <v>3894</v>
      </c>
      <c r="F67" s="139" t="b">
        <f t="shared" si="3"/>
        <v>0</v>
      </c>
      <c r="G67" s="172">
        <f t="shared" si="4"/>
        <v>-0.12474713418745786</v>
      </c>
      <c r="H67" s="137" t="b">
        <f t="shared" si="5"/>
        <v>0</v>
      </c>
    </row>
    <row r="68" spans="2:8" ht="12" hidden="1" x14ac:dyDescent="0.2">
      <c r="B68" s="186" t="s">
        <v>59</v>
      </c>
      <c r="C68" s="162">
        <v>2920</v>
      </c>
      <c r="D68" s="162">
        <v>2505</v>
      </c>
      <c r="E68" s="162">
        <v>2443</v>
      </c>
      <c r="F68" s="139" t="b">
        <f t="shared" si="3"/>
        <v>0</v>
      </c>
      <c r="G68" s="172">
        <f t="shared" si="4"/>
        <v>-2.4750499001995996E-2</v>
      </c>
      <c r="H68" s="137" t="b">
        <f t="shared" si="5"/>
        <v>0</v>
      </c>
    </row>
    <row r="69" spans="2:8" ht="12" hidden="1" x14ac:dyDescent="0.2">
      <c r="B69" s="186" t="s">
        <v>5</v>
      </c>
      <c r="C69" s="162">
        <v>8000</v>
      </c>
      <c r="D69" s="162">
        <v>9108</v>
      </c>
      <c r="E69" s="162">
        <v>8171</v>
      </c>
      <c r="F69" s="139" t="b">
        <f t="shared" si="3"/>
        <v>0</v>
      </c>
      <c r="G69" s="172">
        <f t="shared" si="4"/>
        <v>-0.10287659200702681</v>
      </c>
      <c r="H69" s="137" t="b">
        <f t="shared" si="5"/>
        <v>1</v>
      </c>
    </row>
    <row r="70" spans="2:8" ht="12" hidden="1" x14ac:dyDescent="0.2">
      <c r="B70" s="186" t="s">
        <v>6</v>
      </c>
      <c r="C70" s="162">
        <v>11007</v>
      </c>
      <c r="D70" s="162">
        <v>11668</v>
      </c>
      <c r="E70" s="162">
        <v>12114</v>
      </c>
      <c r="F70" s="139" t="b">
        <f t="shared" si="3"/>
        <v>0</v>
      </c>
      <c r="G70" s="172">
        <f t="shared" si="4"/>
        <v>3.8224202948234476E-2</v>
      </c>
      <c r="H70" s="137" t="b">
        <f t="shared" si="5"/>
        <v>0</v>
      </c>
    </row>
    <row r="71" spans="2:8" ht="12" hidden="1" x14ac:dyDescent="0.2">
      <c r="B71" s="186" t="s">
        <v>61</v>
      </c>
      <c r="C71" s="162">
        <v>3001</v>
      </c>
      <c r="D71" s="162">
        <v>17920</v>
      </c>
      <c r="E71" s="162">
        <v>18657</v>
      </c>
      <c r="F71" s="139" t="b">
        <f t="shared" si="3"/>
        <v>0</v>
      </c>
      <c r="G71" s="172">
        <f t="shared" si="4"/>
        <v>4.1127232142857073E-2</v>
      </c>
      <c r="H71" s="137" t="b">
        <f t="shared" si="5"/>
        <v>1</v>
      </c>
    </row>
    <row r="72" spans="2:8" ht="12" hidden="1" x14ac:dyDescent="0.2">
      <c r="B72" s="186" t="s">
        <v>92</v>
      </c>
      <c r="C72" s="162">
        <v>14115</v>
      </c>
      <c r="D72" s="162">
        <v>14805</v>
      </c>
      <c r="E72" s="162">
        <v>15424</v>
      </c>
      <c r="F72" s="139" t="b">
        <f t="shared" si="3"/>
        <v>0</v>
      </c>
      <c r="G72" s="172">
        <f t="shared" si="4"/>
        <v>4.1810199257007685E-2</v>
      </c>
      <c r="H72" s="137" t="b">
        <f t="shared" si="5"/>
        <v>1</v>
      </c>
    </row>
    <row r="73" spans="2:8" ht="12" hidden="1" x14ac:dyDescent="0.2">
      <c r="B73" s="186" t="s">
        <v>64</v>
      </c>
      <c r="C73" s="162">
        <v>5085</v>
      </c>
      <c r="D73" s="162">
        <v>5019</v>
      </c>
      <c r="E73" s="162">
        <v>4993</v>
      </c>
      <c r="F73" s="139" t="b">
        <f t="shared" si="3"/>
        <v>0</v>
      </c>
      <c r="G73" s="172">
        <f t="shared" si="4"/>
        <v>-5.1803148037458113E-3</v>
      </c>
      <c r="H73" s="137" t="b">
        <f t="shared" si="5"/>
        <v>0</v>
      </c>
    </row>
    <row r="74" spans="2:8" ht="12" hidden="1" x14ac:dyDescent="0.2">
      <c r="B74" s="186" t="s">
        <v>66</v>
      </c>
      <c r="C74" s="162">
        <v>8543</v>
      </c>
      <c r="D74" s="162">
        <v>10259</v>
      </c>
      <c r="E74" s="162">
        <v>10565</v>
      </c>
      <c r="F74" s="139" t="b">
        <f t="shared" si="3"/>
        <v>0</v>
      </c>
      <c r="G74" s="172">
        <f t="shared" si="4"/>
        <v>2.9827468564187498E-2</v>
      </c>
      <c r="H74" s="137" t="b">
        <f t="shared" si="5"/>
        <v>1</v>
      </c>
    </row>
    <row r="75" spans="2:8" ht="12" hidden="1" x14ac:dyDescent="0.2">
      <c r="B75" s="186" t="s">
        <v>65</v>
      </c>
      <c r="C75" s="162">
        <v>5539</v>
      </c>
      <c r="D75" s="162">
        <v>7037</v>
      </c>
      <c r="E75" s="162">
        <v>6643</v>
      </c>
      <c r="F75" s="139" t="b">
        <f t="shared" ref="F75:F99" si="6">I21&gt;E21</f>
        <v>0</v>
      </c>
      <c r="G75" s="172">
        <f t="shared" si="4"/>
        <v>-5.5989768367201931E-2</v>
      </c>
      <c r="H75" s="137" t="b">
        <f t="shared" ref="H75:H99" si="7">F21&gt;G75</f>
        <v>1</v>
      </c>
    </row>
    <row r="76" spans="2:8" ht="12" hidden="1" x14ac:dyDescent="0.2">
      <c r="B76" s="186" t="s">
        <v>67</v>
      </c>
      <c r="C76" s="162">
        <v>15379</v>
      </c>
      <c r="D76" s="162">
        <v>19747</v>
      </c>
      <c r="E76" s="162">
        <v>19386</v>
      </c>
      <c r="F76" s="139" t="b">
        <f t="shared" si="6"/>
        <v>0</v>
      </c>
      <c r="G76" s="172">
        <f t="shared" si="4"/>
        <v>-1.8281257912594273E-2</v>
      </c>
      <c r="H76" s="137" t="b">
        <f t="shared" si="7"/>
        <v>0</v>
      </c>
    </row>
    <row r="77" spans="2:8" ht="12" hidden="1" x14ac:dyDescent="0.2">
      <c r="B77" s="186" t="s">
        <v>60</v>
      </c>
      <c r="C77" s="162">
        <v>18405</v>
      </c>
      <c r="D77" s="162">
        <v>22989</v>
      </c>
      <c r="E77" s="162">
        <v>22782</v>
      </c>
      <c r="F77" s="139" t="b">
        <f t="shared" si="6"/>
        <v>0</v>
      </c>
      <c r="G77" s="172">
        <f t="shared" si="4"/>
        <v>-9.0043064074122325E-3</v>
      </c>
      <c r="H77" s="137" t="b">
        <f t="shared" si="7"/>
        <v>1</v>
      </c>
    </row>
    <row r="78" spans="2:8" ht="12" hidden="1" x14ac:dyDescent="0.2">
      <c r="B78" s="186" t="s">
        <v>4</v>
      </c>
      <c r="C78" s="162">
        <v>19155</v>
      </c>
      <c r="D78" s="162">
        <v>24375</v>
      </c>
      <c r="E78" s="162">
        <v>25639</v>
      </c>
      <c r="F78" s="139" t="b">
        <f t="shared" si="6"/>
        <v>0</v>
      </c>
      <c r="G78" s="172">
        <f t="shared" si="4"/>
        <v>5.1856410256410301E-2</v>
      </c>
      <c r="H78" s="137" t="b">
        <f t="shared" si="7"/>
        <v>1</v>
      </c>
    </row>
    <row r="79" spans="2:8" ht="12" hidden="1" x14ac:dyDescent="0.2">
      <c r="B79" s="186" t="s">
        <v>91</v>
      </c>
      <c r="C79" s="162">
        <v>24570</v>
      </c>
      <c r="D79" s="162">
        <v>32514</v>
      </c>
      <c r="E79" s="162">
        <v>33197</v>
      </c>
      <c r="F79" s="139" t="b">
        <f t="shared" si="6"/>
        <v>0</v>
      </c>
      <c r="G79" s="172">
        <f t="shared" si="4"/>
        <v>2.1006335732300041E-2</v>
      </c>
      <c r="H79" s="137" t="b">
        <f t="shared" si="7"/>
        <v>1</v>
      </c>
    </row>
    <row r="80" spans="2:8" ht="12" hidden="1" x14ac:dyDescent="0.2">
      <c r="B80" s="186" t="s">
        <v>90</v>
      </c>
      <c r="C80" s="162">
        <v>3566</v>
      </c>
      <c r="D80" s="162">
        <v>3524</v>
      </c>
      <c r="E80" s="162">
        <v>3406</v>
      </c>
      <c r="F80" s="139" t="b">
        <f t="shared" si="6"/>
        <v>0</v>
      </c>
      <c r="G80" s="172">
        <f t="shared" si="4"/>
        <v>-3.3484676503972799E-2</v>
      </c>
      <c r="H80" s="137" t="b">
        <f t="shared" si="7"/>
        <v>1</v>
      </c>
    </row>
    <row r="81" spans="2:8" ht="12" hidden="1" x14ac:dyDescent="0.2">
      <c r="B81" s="186" t="s">
        <v>72</v>
      </c>
      <c r="C81" s="162">
        <v>5005</v>
      </c>
      <c r="D81" s="162">
        <v>4054</v>
      </c>
      <c r="E81" s="162">
        <v>4183</v>
      </c>
      <c r="F81" s="139" t="b">
        <f t="shared" si="6"/>
        <v>0</v>
      </c>
      <c r="G81" s="172">
        <f t="shared" si="4"/>
        <v>3.1820424272323677E-2</v>
      </c>
      <c r="H81" s="137" t="b">
        <f t="shared" si="7"/>
        <v>0</v>
      </c>
    </row>
    <row r="82" spans="2:8" ht="12" hidden="1" x14ac:dyDescent="0.2">
      <c r="B82" s="186" t="s">
        <v>89</v>
      </c>
      <c r="C82" s="162">
        <v>16540</v>
      </c>
      <c r="D82" s="162">
        <v>27370</v>
      </c>
      <c r="E82" s="162">
        <v>27274</v>
      </c>
      <c r="F82" s="139" t="b">
        <f t="shared" si="6"/>
        <v>0</v>
      </c>
      <c r="G82" s="172">
        <f t="shared" si="4"/>
        <v>-3.5074899525027181E-3</v>
      </c>
      <c r="H82" s="137" t="b">
        <f t="shared" si="7"/>
        <v>0</v>
      </c>
    </row>
    <row r="83" spans="2:8" ht="12" hidden="1" x14ac:dyDescent="0.2">
      <c r="B83" s="186" t="s">
        <v>55</v>
      </c>
      <c r="C83" s="162">
        <v>9258</v>
      </c>
      <c r="D83" s="162">
        <v>16461</v>
      </c>
      <c r="E83" s="162">
        <v>14767</v>
      </c>
      <c r="F83" s="139" t="b">
        <f t="shared" si="6"/>
        <v>0</v>
      </c>
      <c r="G83" s="172">
        <f t="shared" si="4"/>
        <v>-0.10290990826802748</v>
      </c>
      <c r="H83" s="137" t="b">
        <f t="shared" si="7"/>
        <v>0</v>
      </c>
    </row>
    <row r="84" spans="2:8" ht="12" hidden="1" x14ac:dyDescent="0.2">
      <c r="B84" s="186" t="s">
        <v>88</v>
      </c>
      <c r="C84" s="162">
        <v>18621</v>
      </c>
      <c r="D84" s="162">
        <v>25237</v>
      </c>
      <c r="E84" s="162">
        <v>31130</v>
      </c>
      <c r="F84" s="139" t="b">
        <f t="shared" si="6"/>
        <v>0</v>
      </c>
      <c r="G84" s="172">
        <f t="shared" si="4"/>
        <v>0.2335063597099496</v>
      </c>
      <c r="H84" s="137" t="b">
        <f t="shared" si="7"/>
        <v>1</v>
      </c>
    </row>
    <row r="85" spans="2:8" ht="12" hidden="1" x14ac:dyDescent="0.2">
      <c r="B85" s="186" t="s">
        <v>87</v>
      </c>
      <c r="C85" s="162">
        <v>557</v>
      </c>
      <c r="D85" s="162">
        <v>1154</v>
      </c>
      <c r="E85" s="162">
        <v>1035</v>
      </c>
      <c r="F85" s="139" t="b">
        <f t="shared" si="6"/>
        <v>0</v>
      </c>
      <c r="G85" s="172">
        <f t="shared" si="4"/>
        <v>-0.10311958405545929</v>
      </c>
      <c r="H85" s="137" t="b">
        <f t="shared" si="7"/>
        <v>1</v>
      </c>
    </row>
    <row r="86" spans="2:8" ht="12" hidden="1" x14ac:dyDescent="0.2">
      <c r="B86" s="186" t="s">
        <v>86</v>
      </c>
      <c r="C86" s="162">
        <v>3476</v>
      </c>
      <c r="D86" s="162">
        <v>2861</v>
      </c>
      <c r="E86" s="162">
        <v>2859</v>
      </c>
      <c r="F86" s="139" t="b">
        <f t="shared" si="6"/>
        <v>0</v>
      </c>
      <c r="G86" s="172">
        <f t="shared" si="4"/>
        <v>-6.9905627403010762E-4</v>
      </c>
      <c r="H86" s="137" t="b">
        <f t="shared" si="7"/>
        <v>1</v>
      </c>
    </row>
    <row r="87" spans="2:8" ht="12" hidden="1" x14ac:dyDescent="0.2">
      <c r="B87" s="186" t="s">
        <v>19</v>
      </c>
      <c r="C87" s="162">
        <v>147</v>
      </c>
      <c r="D87" s="162">
        <v>462</v>
      </c>
      <c r="E87" s="162">
        <v>354</v>
      </c>
      <c r="F87" s="139" t="b">
        <f t="shared" si="6"/>
        <v>0</v>
      </c>
      <c r="G87" s="172">
        <f t="shared" si="4"/>
        <v>-0.23376623376623373</v>
      </c>
      <c r="H87" s="137" t="b">
        <f t="shared" si="7"/>
        <v>1</v>
      </c>
    </row>
    <row r="88" spans="2:8" ht="12" hidden="1" x14ac:dyDescent="0.2">
      <c r="B88" s="186" t="s">
        <v>73</v>
      </c>
      <c r="C88" s="162">
        <v>5547</v>
      </c>
      <c r="D88" s="162">
        <v>7928</v>
      </c>
      <c r="E88" s="162">
        <v>7988</v>
      </c>
      <c r="F88" s="139" t="b">
        <f t="shared" si="6"/>
        <v>0</v>
      </c>
      <c r="G88" s="172">
        <f t="shared" si="4"/>
        <v>7.5681130171543209E-3</v>
      </c>
      <c r="H88" s="137" t="b">
        <f t="shared" si="7"/>
        <v>1</v>
      </c>
    </row>
    <row r="89" spans="2:8" ht="12" hidden="1" x14ac:dyDescent="0.2">
      <c r="B89" s="186" t="s">
        <v>68</v>
      </c>
      <c r="C89" s="162">
        <v>10241</v>
      </c>
      <c r="D89" s="162">
        <v>12259</v>
      </c>
      <c r="E89" s="162">
        <v>12634</v>
      </c>
      <c r="F89" s="139" t="b">
        <f t="shared" si="6"/>
        <v>0</v>
      </c>
      <c r="G89" s="172">
        <f t="shared" si="4"/>
        <v>3.058977078065106E-2</v>
      </c>
      <c r="H89" s="137" t="b">
        <f t="shared" si="7"/>
        <v>0</v>
      </c>
    </row>
    <row r="90" spans="2:8" ht="12" hidden="1" x14ac:dyDescent="0.2">
      <c r="B90" s="186" t="s">
        <v>85</v>
      </c>
      <c r="C90" s="162">
        <v>2163</v>
      </c>
      <c r="D90" s="162">
        <v>2288</v>
      </c>
      <c r="E90" s="162">
        <v>3948</v>
      </c>
      <c r="F90" s="139" t="b">
        <f t="shared" si="6"/>
        <v>0</v>
      </c>
      <c r="G90" s="172">
        <f t="shared" si="4"/>
        <v>0.72552447552447563</v>
      </c>
      <c r="H90" s="137" t="b">
        <f t="shared" si="7"/>
        <v>1</v>
      </c>
    </row>
    <row r="91" spans="2:8" ht="12" hidden="1" x14ac:dyDescent="0.2">
      <c r="B91" s="184" t="s">
        <v>84</v>
      </c>
      <c r="C91" s="185">
        <v>151344</v>
      </c>
      <c r="D91" s="185">
        <v>271766</v>
      </c>
      <c r="E91" s="185">
        <v>299740</v>
      </c>
      <c r="F91" s="139" t="b">
        <f t="shared" si="6"/>
        <v>0</v>
      </c>
      <c r="G91" s="172">
        <f t="shared" si="4"/>
        <v>0.10293414187205174</v>
      </c>
      <c r="H91" s="137" t="b">
        <f t="shared" si="7"/>
        <v>0</v>
      </c>
    </row>
    <row r="92" spans="2:8" ht="12" hidden="1" x14ac:dyDescent="0.2">
      <c r="B92" s="184" t="s">
        <v>83</v>
      </c>
      <c r="C92" s="185">
        <v>50009</v>
      </c>
      <c r="D92" s="185">
        <v>61706</v>
      </c>
      <c r="E92" s="185">
        <v>63392</v>
      </c>
      <c r="F92" s="139" t="b">
        <f t="shared" si="6"/>
        <v>0</v>
      </c>
      <c r="G92" s="172">
        <f t="shared" si="4"/>
        <v>2.7323112825333062E-2</v>
      </c>
      <c r="H92" s="137" t="b">
        <f t="shared" si="7"/>
        <v>0</v>
      </c>
    </row>
    <row r="93" spans="2:8" ht="12" hidden="1" x14ac:dyDescent="0.2">
      <c r="B93" s="184" t="s">
        <v>82</v>
      </c>
      <c r="C93" s="185">
        <v>32397</v>
      </c>
      <c r="D93" s="185">
        <v>35549</v>
      </c>
      <c r="E93" s="185">
        <v>39895</v>
      </c>
      <c r="F93" s="139" t="b">
        <f t="shared" si="6"/>
        <v>0</v>
      </c>
      <c r="G93" s="172">
        <f t="shared" si="4"/>
        <v>0.1222537905426313</v>
      </c>
      <c r="H93" s="137" t="b">
        <f t="shared" si="7"/>
        <v>1</v>
      </c>
    </row>
    <row r="94" spans="2:8" ht="12" hidden="1" x14ac:dyDescent="0.2">
      <c r="B94" s="187" t="s">
        <v>81</v>
      </c>
      <c r="C94" s="188">
        <v>5643</v>
      </c>
      <c r="D94" s="188">
        <v>10310</v>
      </c>
      <c r="E94" s="188">
        <v>10409</v>
      </c>
      <c r="F94" s="139" t="b">
        <f t="shared" si="6"/>
        <v>0</v>
      </c>
      <c r="G94" s="172">
        <f t="shared" si="4"/>
        <v>9.6023278370513943E-3</v>
      </c>
      <c r="H94" s="137" t="b">
        <f t="shared" si="7"/>
        <v>1</v>
      </c>
    </row>
    <row r="95" spans="2:8" ht="12" hidden="1" x14ac:dyDescent="0.2">
      <c r="B95" s="179" t="s">
        <v>80</v>
      </c>
      <c r="C95" s="185">
        <v>634229</v>
      </c>
      <c r="D95" s="185">
        <v>814301</v>
      </c>
      <c r="E95" s="185">
        <v>841275</v>
      </c>
      <c r="F95" s="139" t="b">
        <f t="shared" si="6"/>
        <v>0</v>
      </c>
      <c r="G95" s="172">
        <f t="shared" si="4"/>
        <v>3.3125343085664838E-2</v>
      </c>
      <c r="H95" s="137" t="b">
        <f t="shared" si="7"/>
        <v>1</v>
      </c>
    </row>
    <row r="96" spans="2:8" ht="12" hidden="1" x14ac:dyDescent="0.2">
      <c r="B96" s="179" t="s">
        <v>79</v>
      </c>
      <c r="C96" s="185">
        <v>679238</v>
      </c>
      <c r="D96" s="185">
        <v>804625</v>
      </c>
      <c r="E96" s="185">
        <v>776009</v>
      </c>
      <c r="F96" s="139" t="b">
        <f t="shared" si="6"/>
        <v>0</v>
      </c>
      <c r="G96" s="172">
        <f t="shared" si="4"/>
        <v>-3.556439335093986E-2</v>
      </c>
      <c r="H96" s="137" t="b">
        <f t="shared" si="7"/>
        <v>1</v>
      </c>
    </row>
    <row r="97" spans="2:8" ht="12" hidden="1" x14ac:dyDescent="0.2">
      <c r="B97" s="179" t="s">
        <v>2</v>
      </c>
      <c r="C97" s="185">
        <v>1473792</v>
      </c>
      <c r="D97" s="185">
        <v>1923810</v>
      </c>
      <c r="E97" s="185">
        <v>1995180</v>
      </c>
      <c r="F97" s="139" t="b">
        <f t="shared" si="6"/>
        <v>0</v>
      </c>
      <c r="G97" s="172">
        <f t="shared" si="4"/>
        <v>3.7098258143995588E-2</v>
      </c>
      <c r="H97" s="137" t="b">
        <f t="shared" si="7"/>
        <v>0</v>
      </c>
    </row>
    <row r="98" spans="2:8" ht="12" hidden="1" x14ac:dyDescent="0.2">
      <c r="B98" s="179" t="s">
        <v>1</v>
      </c>
      <c r="C98" s="185">
        <v>26252</v>
      </c>
      <c r="D98" s="185">
        <v>22604</v>
      </c>
      <c r="E98" s="185">
        <v>21821</v>
      </c>
      <c r="F98" s="139" t="b">
        <f t="shared" si="6"/>
        <v>0</v>
      </c>
      <c r="G98" s="172">
        <f t="shared" si="4"/>
        <v>-3.4639886745708726E-2</v>
      </c>
      <c r="H98" s="137" t="b">
        <f t="shared" si="7"/>
        <v>0</v>
      </c>
    </row>
    <row r="99" spans="2:8" ht="12" hidden="1" x14ac:dyDescent="0.2">
      <c r="B99" s="179" t="s">
        <v>12</v>
      </c>
      <c r="C99" s="185">
        <v>3373627</v>
      </c>
      <c r="D99" s="185">
        <v>4349052</v>
      </c>
      <c r="E99" s="185">
        <v>4461706</v>
      </c>
      <c r="F99" s="139" t="b">
        <f t="shared" si="6"/>
        <v>0</v>
      </c>
      <c r="G99" s="172">
        <f t="shared" si="4"/>
        <v>2.5903116357311795E-2</v>
      </c>
      <c r="H99" s="137" t="b">
        <f t="shared" si="7"/>
        <v>1</v>
      </c>
    </row>
  </sheetData>
  <mergeCells count="11">
    <mergeCell ref="B2:I2"/>
    <mergeCell ref="F47:H47"/>
    <mergeCell ref="G49:I49"/>
    <mergeCell ref="I4:I5"/>
    <mergeCell ref="B3:B5"/>
    <mergeCell ref="C3:H3"/>
    <mergeCell ref="C4:C5"/>
    <mergeCell ref="D4:D5"/>
    <mergeCell ref="E4:E5"/>
    <mergeCell ref="F4:F5"/>
    <mergeCell ref="G4:H4"/>
  </mergeCells>
  <conditionalFormatting sqref="E8:E3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{20766B63-2CE6-493A-8E51-242E5C53BCEE}</x14:id>
        </ext>
      </extLst>
    </cfRule>
  </conditionalFormatting>
  <pageMargins left="0.78740157499999996" right="0.78740157499999996" top="0.984251969" bottom="0.984251969" header="0.49212598499999999" footer="0.49212598499999999"/>
  <pageSetup paperSize="9" scale="64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766B63-2CE6-493A-8E51-242E5C53BCE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E8:E36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theme="4"/>
  </sheetPr>
  <dimension ref="A1:AI181"/>
  <sheetViews>
    <sheetView showGridLines="0" showRowColHeaders="0" topLeftCell="A4" workbookViewId="0">
      <selection activeCell="I29" sqref="I29"/>
    </sheetView>
  </sheetViews>
  <sheetFormatPr defaultColWidth="0" defaultRowHeight="11.25" zeroHeight="1" x14ac:dyDescent="0.2"/>
  <cols>
    <col min="1" max="1" width="3.5703125" style="96" customWidth="1"/>
    <col min="2" max="2" width="46.7109375" style="96" customWidth="1"/>
    <col min="3" max="7" width="12.7109375" style="96" customWidth="1"/>
    <col min="8" max="11" width="14.7109375" style="97" customWidth="1"/>
    <col min="12" max="12" width="2.85546875" style="97" customWidth="1"/>
    <col min="13" max="16" width="14.7109375" style="97" hidden="1" customWidth="1"/>
    <col min="17" max="18" width="10.42578125" style="189" hidden="1" customWidth="1"/>
    <col min="19" max="19" width="14.42578125" style="96" hidden="1" customWidth="1"/>
    <col min="20" max="20" width="10.85546875" style="96" hidden="1" customWidth="1"/>
    <col min="21" max="22" width="13.140625" style="96" hidden="1" customWidth="1"/>
    <col min="23" max="24" width="10.42578125" style="96" hidden="1" customWidth="1"/>
    <col min="25" max="25" width="14.140625" style="96" hidden="1" customWidth="1"/>
    <col min="26" max="27" width="10.7109375" style="96" hidden="1" customWidth="1"/>
    <col min="28" max="29" width="14" style="96" hidden="1" customWidth="1"/>
    <col min="30" max="31" width="10.7109375" style="96" hidden="1" customWidth="1"/>
    <col min="32" max="32" width="14" style="96" hidden="1" customWidth="1"/>
    <col min="33" max="33" width="10.42578125" style="96" hidden="1" customWidth="1"/>
    <col min="34" max="35" width="0" style="96" hidden="1" customWidth="1"/>
    <col min="36" max="16384" width="9.140625" style="96" hidden="1"/>
  </cols>
  <sheetData>
    <row r="1" spans="1:33" x14ac:dyDescent="0.2"/>
    <row r="2" spans="1:33" s="99" customFormat="1" ht="15" x14ac:dyDescent="0.2">
      <c r="B2" s="328" t="s">
        <v>113</v>
      </c>
      <c r="C2" s="328"/>
      <c r="D2" s="328"/>
      <c r="E2" s="328"/>
      <c r="F2" s="328"/>
      <c r="G2" s="328"/>
      <c r="H2" s="98"/>
      <c r="I2" s="98"/>
      <c r="J2" s="98"/>
      <c r="K2" s="98"/>
      <c r="L2" s="98"/>
      <c r="M2" s="98"/>
      <c r="N2" s="98"/>
      <c r="O2" s="98"/>
      <c r="P2" s="98"/>
      <c r="Q2" s="190"/>
      <c r="R2" s="190"/>
      <c r="T2" s="191"/>
      <c r="U2" s="191"/>
    </row>
    <row r="3" spans="1:33" s="59" customFormat="1" ht="26.25" customHeight="1" x14ac:dyDescent="0.2">
      <c r="B3" s="325" t="s">
        <v>134</v>
      </c>
      <c r="C3" s="356" t="s">
        <v>105</v>
      </c>
      <c r="D3" s="356"/>
      <c r="E3" s="356"/>
      <c r="F3" s="356"/>
      <c r="G3" s="356"/>
      <c r="H3" s="71"/>
      <c r="I3" s="71"/>
      <c r="J3" s="71"/>
      <c r="K3" s="71"/>
      <c r="L3" s="71"/>
      <c r="M3" s="71"/>
      <c r="N3" s="71"/>
      <c r="O3" s="71"/>
      <c r="P3" s="71"/>
      <c r="Q3" s="100"/>
      <c r="R3" s="100"/>
      <c r="S3" s="100"/>
      <c r="T3" s="357" t="s">
        <v>24</v>
      </c>
      <c r="U3" s="357"/>
      <c r="V3" s="357"/>
      <c r="W3" s="357"/>
      <c r="X3" s="357"/>
      <c r="Y3" s="357"/>
      <c r="Z3" s="358"/>
      <c r="AA3" s="359" t="s">
        <v>114</v>
      </c>
      <c r="AB3" s="360"/>
      <c r="AC3" s="360"/>
      <c r="AD3" s="360"/>
      <c r="AE3" s="360"/>
      <c r="AF3" s="360"/>
      <c r="AG3" s="360"/>
    </row>
    <row r="4" spans="1:33" s="59" customFormat="1" ht="30" customHeight="1" thickBot="1" x14ac:dyDescent="0.25">
      <c r="B4" s="326"/>
      <c r="C4" s="72" t="s">
        <v>22</v>
      </c>
      <c r="D4" s="76" t="s">
        <v>25</v>
      </c>
      <c r="E4" s="76" t="s">
        <v>26</v>
      </c>
      <c r="F4" s="76" t="s">
        <v>27</v>
      </c>
      <c r="G4" s="76" t="s">
        <v>28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192" t="s">
        <v>115</v>
      </c>
      <c r="T4" s="101" t="s">
        <v>22</v>
      </c>
      <c r="U4" s="193" t="s">
        <v>25</v>
      </c>
      <c r="V4" s="193" t="s">
        <v>26</v>
      </c>
      <c r="W4" s="193" t="s">
        <v>27</v>
      </c>
      <c r="X4" s="193" t="s">
        <v>28</v>
      </c>
      <c r="Y4" s="193" t="s">
        <v>29</v>
      </c>
      <c r="Z4" s="102" t="s">
        <v>12</v>
      </c>
      <c r="AA4" s="101" t="s">
        <v>22</v>
      </c>
      <c r="AB4" s="193" t="s">
        <v>25</v>
      </c>
      <c r="AC4" s="193" t="s">
        <v>26</v>
      </c>
      <c r="AD4" s="193" t="s">
        <v>27</v>
      </c>
      <c r="AE4" s="193" t="s">
        <v>28</v>
      </c>
      <c r="AF4" s="194" t="s">
        <v>29</v>
      </c>
      <c r="AG4" s="194" t="s">
        <v>12</v>
      </c>
    </row>
    <row r="5" spans="1:33" s="68" customFormat="1" ht="15" customHeight="1" thickTop="1" x14ac:dyDescent="0.2">
      <c r="A5" s="195">
        <f t="shared" ref="A5:A24" si="0">LARGE(C5:G5,1)</f>
        <v>0.38113948919449903</v>
      </c>
      <c r="B5" s="260" t="s">
        <v>53</v>
      </c>
      <c r="C5" s="306">
        <v>3.929273084479371E-3</v>
      </c>
      <c r="D5" s="306">
        <v>0.22986247544204322</v>
      </c>
      <c r="E5" s="306">
        <v>0.38113948919449903</v>
      </c>
      <c r="F5" s="306">
        <v>0.34970530451866405</v>
      </c>
      <c r="G5" s="306">
        <v>3.536345776031434E-2</v>
      </c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 t="s">
        <v>53</v>
      </c>
      <c r="T5" s="106">
        <v>8</v>
      </c>
      <c r="U5" s="106">
        <v>525</v>
      </c>
      <c r="V5" s="106">
        <v>728</v>
      </c>
      <c r="W5" s="106">
        <v>998</v>
      </c>
      <c r="X5" s="106">
        <v>64</v>
      </c>
      <c r="Y5" s="106">
        <v>0</v>
      </c>
      <c r="Z5" s="107">
        <v>2323</v>
      </c>
      <c r="AA5" s="108">
        <v>1.8264840182648401E-2</v>
      </c>
      <c r="AB5" s="108">
        <v>5.4330953120149024E-2</v>
      </c>
      <c r="AC5" s="108">
        <v>5.4662862291635382E-2</v>
      </c>
      <c r="AD5" s="108">
        <v>6.9204632133693919E-2</v>
      </c>
      <c r="AE5" s="108">
        <v>5.1696284329563816E-2</v>
      </c>
      <c r="AF5" s="108">
        <v>0</v>
      </c>
      <c r="AG5" s="109">
        <v>5.9433045080079822E-2</v>
      </c>
    </row>
    <row r="6" spans="1:33" s="68" customFormat="1" ht="15" customHeight="1" x14ac:dyDescent="0.2">
      <c r="A6" s="195">
        <f t="shared" si="0"/>
        <v>0.70542635658914732</v>
      </c>
      <c r="B6" s="261" t="s">
        <v>54</v>
      </c>
      <c r="C6" s="274">
        <v>1.2919896640826874E-3</v>
      </c>
      <c r="D6" s="274">
        <v>7.8811369509043924E-2</v>
      </c>
      <c r="E6" s="274">
        <v>0.10723514211886305</v>
      </c>
      <c r="F6" s="274">
        <v>0.70542635658914732</v>
      </c>
      <c r="G6" s="274">
        <v>0.10723514211886305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 t="s">
        <v>54</v>
      </c>
      <c r="T6" s="106">
        <v>1</v>
      </c>
      <c r="U6" s="106">
        <v>43</v>
      </c>
      <c r="V6" s="106">
        <v>42</v>
      </c>
      <c r="W6" s="106">
        <v>96</v>
      </c>
      <c r="X6" s="106">
        <v>11</v>
      </c>
      <c r="Y6" s="106">
        <v>0</v>
      </c>
      <c r="Z6" s="107">
        <v>193</v>
      </c>
      <c r="AA6" s="108">
        <v>5.2631578947368418E-2</v>
      </c>
      <c r="AB6" s="108">
        <v>2.8233749179251477E-2</v>
      </c>
      <c r="AC6" s="108">
        <v>1.9013128112267994E-2</v>
      </c>
      <c r="AD6" s="108">
        <v>1.5920398009950248E-2</v>
      </c>
      <c r="AE6" s="108">
        <v>1.049618320610687E-2</v>
      </c>
      <c r="AF6" s="108">
        <v>0</v>
      </c>
      <c r="AG6" s="109">
        <v>1.7814288351486064E-2</v>
      </c>
    </row>
    <row r="7" spans="1:33" s="68" customFormat="1" ht="15" customHeight="1" x14ac:dyDescent="0.2">
      <c r="A7" s="195" t="e">
        <f t="shared" si="0"/>
        <v>#NUM!</v>
      </c>
      <c r="B7" s="262" t="s">
        <v>18</v>
      </c>
      <c r="C7" s="306" t="s">
        <v>38</v>
      </c>
      <c r="D7" s="306" t="s">
        <v>38</v>
      </c>
      <c r="E7" s="306" t="s">
        <v>38</v>
      </c>
      <c r="F7" s="306" t="s">
        <v>38</v>
      </c>
      <c r="G7" s="306" t="s">
        <v>38</v>
      </c>
      <c r="H7" s="75"/>
      <c r="I7" s="75"/>
      <c r="J7" s="75"/>
      <c r="K7" s="75"/>
      <c r="L7" s="75"/>
      <c r="M7" s="75"/>
      <c r="N7" s="75"/>
      <c r="O7" s="75"/>
      <c r="P7" s="75"/>
      <c r="Q7" s="74"/>
      <c r="R7" s="74"/>
      <c r="S7" s="74" t="s">
        <v>18</v>
      </c>
      <c r="T7" s="106">
        <v>0</v>
      </c>
      <c r="U7" s="106">
        <v>0</v>
      </c>
      <c r="V7" s="106">
        <v>0</v>
      </c>
      <c r="W7" s="106">
        <v>0</v>
      </c>
      <c r="X7" s="106">
        <v>0</v>
      </c>
      <c r="Y7" s="106">
        <v>0</v>
      </c>
      <c r="Z7" s="107">
        <v>0</v>
      </c>
      <c r="AA7" s="108" t="e">
        <v>#DIV/0!</v>
      </c>
      <c r="AB7" s="108">
        <v>0</v>
      </c>
      <c r="AC7" s="108">
        <v>0</v>
      </c>
      <c r="AD7" s="108">
        <v>0</v>
      </c>
      <c r="AE7" s="108">
        <v>0</v>
      </c>
      <c r="AF7" s="108">
        <v>0</v>
      </c>
      <c r="AG7" s="109">
        <v>0</v>
      </c>
    </row>
    <row r="8" spans="1:33" s="68" customFormat="1" ht="15" customHeight="1" x14ac:dyDescent="0.2">
      <c r="A8" s="195">
        <f t="shared" si="0"/>
        <v>0.37666900913562895</v>
      </c>
      <c r="B8" s="261" t="s">
        <v>7</v>
      </c>
      <c r="C8" s="274">
        <v>1.4054813773717498E-3</v>
      </c>
      <c r="D8" s="274">
        <v>0.28390723822909347</v>
      </c>
      <c r="E8" s="274">
        <v>0.29023190442726632</v>
      </c>
      <c r="F8" s="274">
        <v>0.37666900913562895</v>
      </c>
      <c r="G8" s="274">
        <v>4.7786366830639491E-2</v>
      </c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 t="s">
        <v>7</v>
      </c>
      <c r="T8" s="106">
        <v>1</v>
      </c>
      <c r="U8" s="106">
        <v>195</v>
      </c>
      <c r="V8" s="106">
        <v>152</v>
      </c>
      <c r="W8" s="106">
        <v>156</v>
      </c>
      <c r="X8" s="106">
        <v>8</v>
      </c>
      <c r="Y8" s="106">
        <v>0</v>
      </c>
      <c r="Z8" s="107">
        <v>512</v>
      </c>
      <c r="AA8" s="108">
        <v>7.6923076923076927E-2</v>
      </c>
      <c r="AB8" s="108">
        <v>8.6474501108647447E-2</v>
      </c>
      <c r="AC8" s="108">
        <v>5.7619408642911298E-2</v>
      </c>
      <c r="AD8" s="108">
        <v>6.4837905236907731E-2</v>
      </c>
      <c r="AE8" s="108">
        <v>3.3613445378151259E-2</v>
      </c>
      <c r="AF8" s="108">
        <v>0</v>
      </c>
      <c r="AG8" s="109">
        <v>6.7796610169491525E-2</v>
      </c>
    </row>
    <row r="9" spans="1:33" s="68" customFormat="1" ht="15" customHeight="1" x14ac:dyDescent="0.2">
      <c r="A9" s="195">
        <f t="shared" si="0"/>
        <v>0.38928571428571429</v>
      </c>
      <c r="B9" s="262" t="s">
        <v>57</v>
      </c>
      <c r="C9" s="306">
        <v>1.1160714285714285E-3</v>
      </c>
      <c r="D9" s="306">
        <v>0.22723214285714285</v>
      </c>
      <c r="E9" s="306">
        <v>0.35959821428571431</v>
      </c>
      <c r="F9" s="306">
        <v>0.38928571428571429</v>
      </c>
      <c r="G9" s="306">
        <v>2.2767857142857142E-2</v>
      </c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 t="s">
        <v>57</v>
      </c>
      <c r="T9" s="106">
        <v>0</v>
      </c>
      <c r="U9" s="106">
        <v>252</v>
      </c>
      <c r="V9" s="106">
        <v>496</v>
      </c>
      <c r="W9" s="106">
        <v>774</v>
      </c>
      <c r="X9" s="106">
        <v>11</v>
      </c>
      <c r="Y9" s="106">
        <v>0</v>
      </c>
      <c r="Z9" s="107">
        <v>1533</v>
      </c>
      <c r="AA9" s="108">
        <v>0</v>
      </c>
      <c r="AB9" s="108">
        <v>2.085747392815759E-2</v>
      </c>
      <c r="AC9" s="108">
        <v>2.3303890246194326E-2</v>
      </c>
      <c r="AD9" s="108">
        <v>4.4147843942505136E-2</v>
      </c>
      <c r="AE9" s="108">
        <v>1.0009099181073703E-2</v>
      </c>
      <c r="AF9" s="108">
        <v>0</v>
      </c>
      <c r="AG9" s="109">
        <v>2.942757323300188E-2</v>
      </c>
    </row>
    <row r="10" spans="1:33" s="68" customFormat="1" ht="15" customHeight="1" x14ac:dyDescent="0.2">
      <c r="A10" s="195">
        <f t="shared" si="0"/>
        <v>0.32500000000000001</v>
      </c>
      <c r="B10" s="261" t="s">
        <v>58</v>
      </c>
      <c r="C10" s="274">
        <v>0</v>
      </c>
      <c r="D10" s="274">
        <v>0.32500000000000001</v>
      </c>
      <c r="E10" s="274">
        <v>0.32500000000000001</v>
      </c>
      <c r="F10" s="274">
        <v>0.3</v>
      </c>
      <c r="G10" s="274">
        <v>0.05</v>
      </c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 t="s">
        <v>58</v>
      </c>
      <c r="T10" s="106">
        <v>0</v>
      </c>
      <c r="U10" s="106">
        <v>15</v>
      </c>
      <c r="V10" s="106">
        <v>38</v>
      </c>
      <c r="W10" s="106">
        <v>25</v>
      </c>
      <c r="X10" s="106">
        <v>0</v>
      </c>
      <c r="Y10" s="106">
        <v>0</v>
      </c>
      <c r="Z10" s="107">
        <v>78</v>
      </c>
      <c r="AA10" s="108">
        <v>0</v>
      </c>
      <c r="AB10" s="108">
        <v>2.976190476190476E-2</v>
      </c>
      <c r="AC10" s="108">
        <v>3.0869212022745736E-2</v>
      </c>
      <c r="AD10" s="108">
        <v>2.5252525252525252E-2</v>
      </c>
      <c r="AE10" s="108">
        <v>0</v>
      </c>
      <c r="AF10" s="108">
        <v>0</v>
      </c>
      <c r="AG10" s="109">
        <v>2.7455121436114043E-2</v>
      </c>
    </row>
    <row r="11" spans="1:33" s="68" customFormat="1" ht="15" customHeight="1" x14ac:dyDescent="0.2">
      <c r="A11" s="195">
        <f t="shared" si="0"/>
        <v>0.37168141592920356</v>
      </c>
      <c r="B11" s="262" t="s">
        <v>59</v>
      </c>
      <c r="C11" s="306">
        <v>0</v>
      </c>
      <c r="D11" s="306">
        <v>0.30973451327433627</v>
      </c>
      <c r="E11" s="306">
        <v>0.31858407079646017</v>
      </c>
      <c r="F11" s="306">
        <v>0.37168141592920356</v>
      </c>
      <c r="G11" s="306">
        <v>0</v>
      </c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 t="s">
        <v>59</v>
      </c>
      <c r="T11" s="106">
        <v>0</v>
      </c>
      <c r="U11" s="106">
        <v>126</v>
      </c>
      <c r="V11" s="106">
        <v>57</v>
      </c>
      <c r="W11" s="106">
        <v>72</v>
      </c>
      <c r="X11" s="106">
        <v>1</v>
      </c>
      <c r="Y11" s="106">
        <v>0</v>
      </c>
      <c r="Z11" s="107">
        <v>256</v>
      </c>
      <c r="AA11" s="108">
        <v>0</v>
      </c>
      <c r="AB11" s="108">
        <v>0.12753036437246965</v>
      </c>
      <c r="AC11" s="108">
        <v>6.2159214830970554E-2</v>
      </c>
      <c r="AD11" s="108">
        <v>8.8560885608856083E-2</v>
      </c>
      <c r="AE11" s="108">
        <v>2.4390243902439025E-2</v>
      </c>
      <c r="AF11" s="108" t="e">
        <v>#DIV/0!</v>
      </c>
      <c r="AG11" s="109">
        <v>9.2318788315903358E-2</v>
      </c>
    </row>
    <row r="12" spans="1:33" s="68" customFormat="1" ht="15" customHeight="1" x14ac:dyDescent="0.2">
      <c r="A12" s="195">
        <f t="shared" si="0"/>
        <v>0.35668789808917195</v>
      </c>
      <c r="B12" s="261" t="s">
        <v>5</v>
      </c>
      <c r="C12" s="274">
        <v>0</v>
      </c>
      <c r="D12" s="274">
        <v>0.28343949044585987</v>
      </c>
      <c r="E12" s="274">
        <v>0.35668789808917195</v>
      </c>
      <c r="F12" s="274">
        <v>0.32802547770700635</v>
      </c>
      <c r="G12" s="274">
        <v>3.1847133757961783E-2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 t="s">
        <v>5</v>
      </c>
      <c r="T12" s="106">
        <v>0</v>
      </c>
      <c r="U12" s="106">
        <v>47</v>
      </c>
      <c r="V12" s="106">
        <v>24</v>
      </c>
      <c r="W12" s="106">
        <v>29</v>
      </c>
      <c r="X12" s="106">
        <v>3</v>
      </c>
      <c r="Y12" s="106">
        <v>0</v>
      </c>
      <c r="Z12" s="107">
        <v>103</v>
      </c>
      <c r="AA12" s="108">
        <v>0</v>
      </c>
      <c r="AB12" s="108">
        <v>2.4907260201377849E-2</v>
      </c>
      <c r="AC12" s="108">
        <v>8.1604896293777634E-3</v>
      </c>
      <c r="AD12" s="108">
        <v>7.874015748031496E-3</v>
      </c>
      <c r="AE12" s="108">
        <v>5.7034220532319393E-3</v>
      </c>
      <c r="AF12" s="108">
        <v>0</v>
      </c>
      <c r="AG12" s="109">
        <v>1.1382473201458725E-2</v>
      </c>
    </row>
    <row r="13" spans="1:33" s="68" customFormat="1" ht="15" customHeight="1" x14ac:dyDescent="0.2">
      <c r="A13" s="195">
        <f t="shared" si="0"/>
        <v>0.43430656934306572</v>
      </c>
      <c r="B13" s="262" t="s">
        <v>6</v>
      </c>
      <c r="C13" s="306">
        <v>0</v>
      </c>
      <c r="D13" s="306">
        <v>0.20802919708029197</v>
      </c>
      <c r="E13" s="306">
        <v>0.32481751824817517</v>
      </c>
      <c r="F13" s="306">
        <v>0.43430656934306572</v>
      </c>
      <c r="G13" s="306">
        <v>3.2846715328467155E-2</v>
      </c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 t="s">
        <v>6</v>
      </c>
      <c r="T13" s="106">
        <v>1</v>
      </c>
      <c r="U13" s="106">
        <v>19</v>
      </c>
      <c r="V13" s="106">
        <v>94</v>
      </c>
      <c r="W13" s="106">
        <v>127</v>
      </c>
      <c r="X13" s="106">
        <v>11</v>
      </c>
      <c r="Y13" s="106">
        <v>0</v>
      </c>
      <c r="Z13" s="107">
        <v>252</v>
      </c>
      <c r="AA13" s="108">
        <v>0.2</v>
      </c>
      <c r="AB13" s="108">
        <v>1.6267123287671232E-2</v>
      </c>
      <c r="AC13" s="108">
        <v>3.1417112299465241E-2</v>
      </c>
      <c r="AD13" s="108">
        <v>2.530888800318852E-2</v>
      </c>
      <c r="AE13" s="108">
        <v>9.5652173913043474E-3</v>
      </c>
      <c r="AF13" s="108">
        <v>0</v>
      </c>
      <c r="AG13" s="109">
        <v>2.4359594006766554E-2</v>
      </c>
    </row>
    <row r="14" spans="1:33" s="68" customFormat="1" ht="15" customHeight="1" x14ac:dyDescent="0.2">
      <c r="A14" s="195" t="e">
        <f>LARGE(C14:G14,1)</f>
        <v>#NUM!</v>
      </c>
      <c r="B14" s="261" t="s">
        <v>61</v>
      </c>
      <c r="C14" s="274" t="s">
        <v>38</v>
      </c>
      <c r="D14" s="274" t="s">
        <v>38</v>
      </c>
      <c r="E14" s="274" t="s">
        <v>38</v>
      </c>
      <c r="F14" s="274" t="s">
        <v>38</v>
      </c>
      <c r="G14" s="274" t="s">
        <v>38</v>
      </c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 t="s">
        <v>61</v>
      </c>
      <c r="T14" s="106">
        <v>0</v>
      </c>
      <c r="U14" s="106">
        <v>27</v>
      </c>
      <c r="V14" s="106">
        <v>50</v>
      </c>
      <c r="W14" s="106">
        <v>42</v>
      </c>
      <c r="X14" s="106">
        <v>8</v>
      </c>
      <c r="Y14" s="106">
        <v>0</v>
      </c>
      <c r="Z14" s="107">
        <v>127</v>
      </c>
      <c r="AA14" s="108">
        <v>0</v>
      </c>
      <c r="AB14" s="108">
        <v>7.6923076923076927E-2</v>
      </c>
      <c r="AC14" s="108">
        <v>0.16501650165016502</v>
      </c>
      <c r="AD14" s="108">
        <v>2.2292993630573247E-2</v>
      </c>
      <c r="AE14" s="108">
        <v>6.3391442155309036E-3</v>
      </c>
      <c r="AF14" s="108">
        <v>0</v>
      </c>
      <c r="AG14" s="109">
        <v>3.3219984305519229E-2</v>
      </c>
    </row>
    <row r="15" spans="1:33" s="68" customFormat="1" ht="15" customHeight="1" x14ac:dyDescent="0.2">
      <c r="A15" s="195">
        <f t="shared" si="0"/>
        <v>0.5</v>
      </c>
      <c r="B15" s="262" t="s">
        <v>92</v>
      </c>
      <c r="C15" s="306">
        <v>0</v>
      </c>
      <c r="D15" s="306">
        <v>0.5</v>
      </c>
      <c r="E15" s="306">
        <v>0.5</v>
      </c>
      <c r="F15" s="306">
        <v>0</v>
      </c>
      <c r="G15" s="306">
        <v>0</v>
      </c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 t="s">
        <v>62</v>
      </c>
      <c r="T15" s="106">
        <v>7</v>
      </c>
      <c r="U15" s="106">
        <v>270</v>
      </c>
      <c r="V15" s="106">
        <v>390</v>
      </c>
      <c r="W15" s="106">
        <v>578</v>
      </c>
      <c r="X15" s="106">
        <v>91</v>
      </c>
      <c r="Y15" s="106">
        <v>2</v>
      </c>
      <c r="Z15" s="107">
        <v>1338</v>
      </c>
      <c r="AA15" s="108">
        <v>0.4375</v>
      </c>
      <c r="AB15" s="108">
        <v>0.13602015113350127</v>
      </c>
      <c r="AC15" s="108">
        <v>0.10560519902518278</v>
      </c>
      <c r="AD15" s="108">
        <v>8.7416817906836058E-2</v>
      </c>
      <c r="AE15" s="108">
        <v>3.439153439153439E-2</v>
      </c>
      <c r="AF15" s="108">
        <v>6.6666666666666666E-2</v>
      </c>
      <c r="AG15" s="109">
        <v>8.9307168602322781E-2</v>
      </c>
    </row>
    <row r="16" spans="1:33" s="68" customFormat="1" ht="15" customHeight="1" x14ac:dyDescent="0.2">
      <c r="A16" s="195" t="e">
        <f>LARGE(C16:G16,1)</f>
        <v>#NUM!</v>
      </c>
      <c r="B16" s="261" t="s">
        <v>64</v>
      </c>
      <c r="C16" s="274" t="s">
        <v>38</v>
      </c>
      <c r="D16" s="274" t="s">
        <v>38</v>
      </c>
      <c r="E16" s="274" t="s">
        <v>38</v>
      </c>
      <c r="F16" s="274" t="s">
        <v>38</v>
      </c>
      <c r="G16" s="274" t="s">
        <v>38</v>
      </c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 t="s">
        <v>64</v>
      </c>
      <c r="T16" s="106">
        <v>4</v>
      </c>
      <c r="U16" s="106">
        <v>338</v>
      </c>
      <c r="V16" s="106">
        <v>629</v>
      </c>
      <c r="W16" s="106">
        <v>1471</v>
      </c>
      <c r="X16" s="106">
        <v>74</v>
      </c>
      <c r="Y16" s="106">
        <v>1</v>
      </c>
      <c r="Z16" s="107">
        <v>2517</v>
      </c>
      <c r="AA16" s="108">
        <v>1</v>
      </c>
      <c r="AB16" s="108">
        <v>0.5699831365935919</v>
      </c>
      <c r="AC16" s="108">
        <v>0.50079617834394907</v>
      </c>
      <c r="AD16" s="108">
        <v>0.51722925457102675</v>
      </c>
      <c r="AE16" s="108">
        <v>0.19023136246786632</v>
      </c>
      <c r="AF16" s="108">
        <v>0.25</v>
      </c>
      <c r="AG16" s="109">
        <v>0.49449901768172888</v>
      </c>
    </row>
    <row r="17" spans="1:33" s="68" customFormat="1" ht="15" customHeight="1" x14ac:dyDescent="0.2">
      <c r="A17" s="195" t="e">
        <f>LARGE(C17:G17,1)</f>
        <v>#NUM!</v>
      </c>
      <c r="B17" s="262" t="s">
        <v>66</v>
      </c>
      <c r="C17" s="306" t="s">
        <v>38</v>
      </c>
      <c r="D17" s="306" t="s">
        <v>38</v>
      </c>
      <c r="E17" s="306" t="s">
        <v>38</v>
      </c>
      <c r="F17" s="306" t="s">
        <v>38</v>
      </c>
      <c r="G17" s="306" t="s">
        <v>38</v>
      </c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 t="s">
        <v>66</v>
      </c>
      <c r="T17" s="106">
        <v>0</v>
      </c>
      <c r="U17" s="106">
        <v>0</v>
      </c>
      <c r="V17" s="106">
        <v>0</v>
      </c>
      <c r="W17" s="106">
        <v>0</v>
      </c>
      <c r="X17" s="106">
        <v>1</v>
      </c>
      <c r="Y17" s="106">
        <v>0</v>
      </c>
      <c r="Z17" s="107">
        <v>1</v>
      </c>
      <c r="AA17" s="108">
        <v>0</v>
      </c>
      <c r="AB17" s="108">
        <v>0</v>
      </c>
      <c r="AC17" s="108">
        <v>0</v>
      </c>
      <c r="AD17" s="108">
        <v>0</v>
      </c>
      <c r="AE17" s="108">
        <v>3.3156498673740051E-4</v>
      </c>
      <c r="AF17" s="108">
        <v>0</v>
      </c>
      <c r="AG17" s="109">
        <v>1.0043185698503566E-4</v>
      </c>
    </row>
    <row r="18" spans="1:33" s="68" customFormat="1" ht="15" customHeight="1" x14ac:dyDescent="0.2">
      <c r="A18" s="195">
        <f t="shared" si="0"/>
        <v>0.37113402061855671</v>
      </c>
      <c r="B18" s="261" t="s">
        <v>65</v>
      </c>
      <c r="C18" s="274">
        <v>0</v>
      </c>
      <c r="D18" s="274">
        <v>0.26804123711340205</v>
      </c>
      <c r="E18" s="274">
        <v>0.37113402061855671</v>
      </c>
      <c r="F18" s="274">
        <v>0.35051546391752575</v>
      </c>
      <c r="G18" s="274">
        <v>1.0309278350515464E-2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 t="s">
        <v>65</v>
      </c>
      <c r="T18" s="106">
        <v>0</v>
      </c>
      <c r="U18" s="106">
        <v>9</v>
      </c>
      <c r="V18" s="106">
        <v>11</v>
      </c>
      <c r="W18" s="106">
        <v>6</v>
      </c>
      <c r="X18" s="106">
        <v>0</v>
      </c>
      <c r="Y18" s="106">
        <v>0</v>
      </c>
      <c r="Z18" s="107">
        <v>26</v>
      </c>
      <c r="AA18" s="108">
        <v>0</v>
      </c>
      <c r="AB18" s="108">
        <v>2.4861878453038673E-2</v>
      </c>
      <c r="AC18" s="108">
        <v>1.1652542372881356E-2</v>
      </c>
      <c r="AD18" s="108">
        <v>1.8685767673621925E-3</v>
      </c>
      <c r="AE18" s="108">
        <v>0</v>
      </c>
      <c r="AF18" s="108">
        <v>0</v>
      </c>
      <c r="AG18" s="109">
        <v>4.7627770653965928E-3</v>
      </c>
    </row>
    <row r="19" spans="1:33" s="68" customFormat="1" ht="15" customHeight="1" x14ac:dyDescent="0.2">
      <c r="A19" s="195">
        <f t="shared" si="0"/>
        <v>0.5364341085271318</v>
      </c>
      <c r="B19" s="262" t="s">
        <v>67</v>
      </c>
      <c r="C19" s="306">
        <v>0</v>
      </c>
      <c r="D19" s="306">
        <v>0.16124031007751938</v>
      </c>
      <c r="E19" s="306">
        <v>0.26976744186046514</v>
      </c>
      <c r="F19" s="306">
        <v>0.5364341085271318</v>
      </c>
      <c r="G19" s="306">
        <v>3.255813953488372E-2</v>
      </c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 t="s">
        <v>67</v>
      </c>
      <c r="T19" s="106">
        <v>1</v>
      </c>
      <c r="U19" s="106">
        <v>157</v>
      </c>
      <c r="V19" s="106">
        <v>227</v>
      </c>
      <c r="W19" s="106">
        <v>319</v>
      </c>
      <c r="X19" s="106">
        <v>6</v>
      </c>
      <c r="Y19" s="106">
        <v>0</v>
      </c>
      <c r="Z19" s="107">
        <v>710</v>
      </c>
      <c r="AA19" s="108">
        <v>3.0303030303030304E-2</v>
      </c>
      <c r="AB19" s="108">
        <v>4.6670630202140309E-2</v>
      </c>
      <c r="AC19" s="108">
        <v>3.773898586866168E-2</v>
      </c>
      <c r="AD19" s="108">
        <v>4.3692644843172167E-2</v>
      </c>
      <c r="AE19" s="108">
        <v>5.7142857142857143E-3</v>
      </c>
      <c r="AF19" s="108">
        <v>0</v>
      </c>
      <c r="AG19" s="109">
        <v>3.9937000787490157E-2</v>
      </c>
    </row>
    <row r="20" spans="1:33" s="68" customFormat="1" ht="15" customHeight="1" x14ac:dyDescent="0.2">
      <c r="A20" s="195">
        <f t="shared" si="0"/>
        <v>0.4652173913043478</v>
      </c>
      <c r="B20" s="261" t="s">
        <v>60</v>
      </c>
      <c r="C20" s="274">
        <v>8.6956521739130436E-3</v>
      </c>
      <c r="D20" s="274">
        <v>0.26521739130434785</v>
      </c>
      <c r="E20" s="274">
        <v>0.23478260869565218</v>
      </c>
      <c r="F20" s="274">
        <v>0.4652173913043478</v>
      </c>
      <c r="G20" s="274">
        <v>2.6086956521739129E-2</v>
      </c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 t="s">
        <v>60</v>
      </c>
      <c r="T20" s="106">
        <v>14</v>
      </c>
      <c r="U20" s="106">
        <v>556</v>
      </c>
      <c r="V20" s="106">
        <v>539</v>
      </c>
      <c r="W20" s="106">
        <v>434</v>
      </c>
      <c r="X20" s="106">
        <v>74</v>
      </c>
      <c r="Y20" s="106">
        <v>0</v>
      </c>
      <c r="Z20" s="107">
        <v>1617</v>
      </c>
      <c r="AA20" s="108">
        <v>0.11023622047244094</v>
      </c>
      <c r="AB20" s="108">
        <v>7.5451214547428411E-2</v>
      </c>
      <c r="AC20" s="108">
        <v>9.2184025996237387E-2</v>
      </c>
      <c r="AD20" s="108">
        <v>8.3541867179980744E-2</v>
      </c>
      <c r="AE20" s="108">
        <v>8.4282460136674259E-2</v>
      </c>
      <c r="AF20" s="108">
        <v>0</v>
      </c>
      <c r="AG20" s="109">
        <v>8.3238958097395246E-2</v>
      </c>
    </row>
    <row r="21" spans="1:33" s="68" customFormat="1" ht="15" customHeight="1" x14ac:dyDescent="0.2">
      <c r="A21" s="195">
        <f t="shared" si="0"/>
        <v>0.51923076923076927</v>
      </c>
      <c r="B21" s="262" t="s">
        <v>4</v>
      </c>
      <c r="C21" s="306">
        <v>0</v>
      </c>
      <c r="D21" s="306">
        <v>0.13461538461538461</v>
      </c>
      <c r="E21" s="306">
        <v>0.28846153846153844</v>
      </c>
      <c r="F21" s="306">
        <v>0.51923076923076927</v>
      </c>
      <c r="G21" s="306">
        <v>5.7692307692307696E-2</v>
      </c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 t="s">
        <v>4</v>
      </c>
      <c r="T21" s="106">
        <v>4</v>
      </c>
      <c r="U21" s="106">
        <v>225</v>
      </c>
      <c r="V21" s="106">
        <v>192</v>
      </c>
      <c r="W21" s="106">
        <v>186</v>
      </c>
      <c r="X21" s="106">
        <v>32</v>
      </c>
      <c r="Y21" s="106">
        <v>0</v>
      </c>
      <c r="Z21" s="107">
        <v>639</v>
      </c>
      <c r="AA21" s="108">
        <v>0.16666666666666666</v>
      </c>
      <c r="AB21" s="108">
        <v>0.12451577199778639</v>
      </c>
      <c r="AC21" s="108">
        <v>5.0026055237102657E-2</v>
      </c>
      <c r="AD21" s="108">
        <v>1.5501291774314526E-2</v>
      </c>
      <c r="AE21" s="108">
        <v>1.1299435028248588E-2</v>
      </c>
      <c r="AF21" s="108">
        <v>0</v>
      </c>
      <c r="AG21" s="109">
        <v>3.1132764920828258E-2</v>
      </c>
    </row>
    <row r="22" spans="1:33" s="68" customFormat="1" ht="15" customHeight="1" x14ac:dyDescent="0.2">
      <c r="A22" s="195">
        <f t="shared" si="0"/>
        <v>0.47598870056497178</v>
      </c>
      <c r="B22" s="261" t="s">
        <v>91</v>
      </c>
      <c r="C22" s="274">
        <v>0</v>
      </c>
      <c r="D22" s="274">
        <v>0.20338983050847459</v>
      </c>
      <c r="E22" s="274">
        <v>0.24576271186440679</v>
      </c>
      <c r="F22" s="274">
        <v>0.47598870056497178</v>
      </c>
      <c r="G22" s="274">
        <v>7.4858757062146897E-2</v>
      </c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 t="s">
        <v>56</v>
      </c>
      <c r="T22" s="106">
        <v>3</v>
      </c>
      <c r="U22" s="106">
        <v>343</v>
      </c>
      <c r="V22" s="106">
        <v>631</v>
      </c>
      <c r="W22" s="106">
        <v>935</v>
      </c>
      <c r="X22" s="106">
        <v>168</v>
      </c>
      <c r="Y22" s="106">
        <v>6</v>
      </c>
      <c r="Z22" s="107">
        <v>2086</v>
      </c>
      <c r="AA22" s="108">
        <v>6.3829787234042548E-2</v>
      </c>
      <c r="AB22" s="108">
        <v>6.157989228007181E-2</v>
      </c>
      <c r="AC22" s="108">
        <v>6.5729166666666672E-2</v>
      </c>
      <c r="AD22" s="108">
        <v>9.0042372881355928E-2</v>
      </c>
      <c r="AE22" s="108">
        <v>0.12962962962962962</v>
      </c>
      <c r="AF22" s="108">
        <v>0.4</v>
      </c>
      <c r="AG22" s="109">
        <v>7.7511890606420927E-2</v>
      </c>
    </row>
    <row r="23" spans="1:33" s="68" customFormat="1" ht="15" customHeight="1" x14ac:dyDescent="0.2">
      <c r="A23" s="195">
        <f t="shared" si="0"/>
        <v>0.40277777777777779</v>
      </c>
      <c r="B23" s="262" t="s">
        <v>90</v>
      </c>
      <c r="C23" s="306">
        <v>0</v>
      </c>
      <c r="D23" s="306">
        <v>0.3263888888888889</v>
      </c>
      <c r="E23" s="306">
        <v>0.40277777777777779</v>
      </c>
      <c r="F23" s="306">
        <v>0.19444444444444445</v>
      </c>
      <c r="G23" s="306">
        <v>7.6388888888888895E-2</v>
      </c>
      <c r="H23" s="75"/>
      <c r="I23" s="75"/>
      <c r="J23" s="75"/>
      <c r="K23" s="75"/>
      <c r="L23" s="75"/>
      <c r="M23" s="75"/>
      <c r="N23" s="75"/>
      <c r="O23" s="75"/>
      <c r="P23" s="75"/>
      <c r="Q23" s="74"/>
      <c r="R23" s="74"/>
      <c r="S23" s="74" t="s">
        <v>70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  <c r="Y23" s="106">
        <v>0</v>
      </c>
      <c r="Z23" s="107">
        <v>0</v>
      </c>
      <c r="AA23" s="108" t="e">
        <v>#DIV/0!</v>
      </c>
      <c r="AB23" s="108">
        <v>0</v>
      </c>
      <c r="AC23" s="108">
        <v>0</v>
      </c>
      <c r="AD23" s="108">
        <v>0</v>
      </c>
      <c r="AE23" s="108">
        <v>0</v>
      </c>
      <c r="AF23" s="108" t="e">
        <v>#DIV/0!</v>
      </c>
      <c r="AG23" s="109">
        <v>0</v>
      </c>
    </row>
    <row r="24" spans="1:33" s="68" customFormat="1" ht="15" customHeight="1" x14ac:dyDescent="0.2">
      <c r="A24" s="195">
        <f t="shared" si="0"/>
        <v>0.44444444444444442</v>
      </c>
      <c r="B24" s="261" t="s">
        <v>72</v>
      </c>
      <c r="C24" s="274">
        <v>0</v>
      </c>
      <c r="D24" s="274">
        <v>0.27777777777777779</v>
      </c>
      <c r="E24" s="274">
        <v>0.22222222222222221</v>
      </c>
      <c r="F24" s="274">
        <v>0.44444444444444442</v>
      </c>
      <c r="G24" s="274">
        <v>5.5555555555555552E-2</v>
      </c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 t="s">
        <v>71</v>
      </c>
      <c r="T24" s="106">
        <v>0</v>
      </c>
      <c r="U24" s="106">
        <v>1</v>
      </c>
      <c r="V24" s="106">
        <v>3</v>
      </c>
      <c r="W24" s="106">
        <v>27</v>
      </c>
      <c r="X24" s="106">
        <v>3</v>
      </c>
      <c r="Y24" s="106">
        <v>0</v>
      </c>
      <c r="Z24" s="107">
        <v>34</v>
      </c>
      <c r="AA24" s="108">
        <v>0</v>
      </c>
      <c r="AB24" s="108">
        <v>4.4052863436123352E-3</v>
      </c>
      <c r="AC24" s="108">
        <v>6.5934065934065934E-3</v>
      </c>
      <c r="AD24" s="108">
        <v>2.0470053070507959E-2</v>
      </c>
      <c r="AE24" s="108">
        <v>6.2370062370062374E-3</v>
      </c>
      <c r="AF24" s="108">
        <v>0</v>
      </c>
      <c r="AG24" s="109">
        <v>1.3671089666264576E-2</v>
      </c>
    </row>
    <row r="25" spans="1:33" s="68" customFormat="1" ht="15" customHeight="1" x14ac:dyDescent="0.2">
      <c r="A25" s="195"/>
      <c r="B25" s="261" t="s">
        <v>89</v>
      </c>
      <c r="C25" s="274">
        <v>0</v>
      </c>
      <c r="D25" s="274">
        <v>0.1095890410958904</v>
      </c>
      <c r="E25" s="274">
        <v>0.23835616438356164</v>
      </c>
      <c r="F25" s="274">
        <v>0.55342465753424652</v>
      </c>
      <c r="G25" s="274">
        <v>9.8630136986301367E-2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106"/>
      <c r="U25" s="106"/>
      <c r="V25" s="106"/>
      <c r="W25" s="106"/>
      <c r="X25" s="106"/>
      <c r="Y25" s="106"/>
      <c r="Z25" s="107"/>
      <c r="AA25" s="108"/>
      <c r="AB25" s="108"/>
      <c r="AC25" s="108"/>
      <c r="AD25" s="108"/>
      <c r="AE25" s="108"/>
      <c r="AF25" s="108"/>
      <c r="AG25" s="109"/>
    </row>
    <row r="26" spans="1:33" s="68" customFormat="1" ht="15" customHeight="1" x14ac:dyDescent="0.2">
      <c r="A26" s="195"/>
      <c r="B26" s="261" t="s">
        <v>55</v>
      </c>
      <c r="C26" s="274">
        <v>0</v>
      </c>
      <c r="D26" s="274">
        <v>0.5</v>
      </c>
      <c r="E26" s="274">
        <v>0.5</v>
      </c>
      <c r="F26" s="274">
        <v>0</v>
      </c>
      <c r="G26" s="274">
        <v>0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106"/>
      <c r="U26" s="106"/>
      <c r="V26" s="106"/>
      <c r="W26" s="106"/>
      <c r="X26" s="106"/>
      <c r="Y26" s="106"/>
      <c r="Z26" s="107"/>
      <c r="AA26" s="108"/>
      <c r="AB26" s="108"/>
      <c r="AC26" s="108"/>
      <c r="AD26" s="108"/>
      <c r="AE26" s="108"/>
      <c r="AF26" s="108"/>
      <c r="AG26" s="109"/>
    </row>
    <row r="27" spans="1:33" s="68" customFormat="1" ht="15" customHeight="1" x14ac:dyDescent="0.2">
      <c r="A27" s="195">
        <f t="shared" ref="A27:A33" si="1">LARGE(C27:G27,1)</f>
        <v>0.66666666666666663</v>
      </c>
      <c r="B27" s="262" t="s">
        <v>88</v>
      </c>
      <c r="C27" s="306">
        <v>0</v>
      </c>
      <c r="D27" s="306">
        <v>0.33333333333333331</v>
      </c>
      <c r="E27" s="306">
        <v>0</v>
      </c>
      <c r="F27" s="306">
        <v>0.66666666666666663</v>
      </c>
      <c r="G27" s="306">
        <v>0</v>
      </c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 t="s">
        <v>72</v>
      </c>
      <c r="T27" s="106">
        <v>0</v>
      </c>
      <c r="U27" s="106">
        <v>16</v>
      </c>
      <c r="V27" s="106">
        <v>19</v>
      </c>
      <c r="W27" s="106">
        <v>38</v>
      </c>
      <c r="X27" s="106">
        <v>7</v>
      </c>
      <c r="Y27" s="106">
        <v>0</v>
      </c>
      <c r="Z27" s="107">
        <v>80</v>
      </c>
      <c r="AA27" s="108">
        <v>0</v>
      </c>
      <c r="AB27" s="108">
        <v>3.7209302325581395E-2</v>
      </c>
      <c r="AC27" s="108">
        <v>2.1889400921658985E-2</v>
      </c>
      <c r="AD27" s="108">
        <v>2.923076923076923E-2</v>
      </c>
      <c r="AE27" s="108">
        <v>2.6717557251908396E-2</v>
      </c>
      <c r="AF27" s="108">
        <v>0</v>
      </c>
      <c r="AG27" s="109">
        <v>2.7913468248429867E-2</v>
      </c>
    </row>
    <row r="28" spans="1:33" s="68" customFormat="1" ht="15" customHeight="1" x14ac:dyDescent="0.2">
      <c r="A28" s="195" t="e">
        <f>LARGE(C28:G28,1)</f>
        <v>#NUM!</v>
      </c>
      <c r="B28" s="261" t="s">
        <v>87</v>
      </c>
      <c r="C28" s="274" t="s">
        <v>38</v>
      </c>
      <c r="D28" s="274" t="s">
        <v>38</v>
      </c>
      <c r="E28" s="274" t="s">
        <v>38</v>
      </c>
      <c r="F28" s="274" t="s">
        <v>38</v>
      </c>
      <c r="G28" s="274" t="s">
        <v>38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 t="s">
        <v>69</v>
      </c>
      <c r="T28" s="106">
        <v>3</v>
      </c>
      <c r="U28" s="106">
        <v>183</v>
      </c>
      <c r="V28" s="106">
        <v>359</v>
      </c>
      <c r="W28" s="106">
        <v>400</v>
      </c>
      <c r="X28" s="106">
        <v>26</v>
      </c>
      <c r="Y28" s="106">
        <v>0</v>
      </c>
      <c r="Z28" s="107">
        <v>971</v>
      </c>
      <c r="AA28" s="108">
        <v>0.23076923076923078</v>
      </c>
      <c r="AB28" s="108">
        <v>0.10912343470483005</v>
      </c>
      <c r="AC28" s="108">
        <v>0.10268878718535469</v>
      </c>
      <c r="AD28" s="108">
        <v>5.7786766830395839E-2</v>
      </c>
      <c r="AE28" s="108">
        <v>1.2138188608776844E-2</v>
      </c>
      <c r="AF28" s="108">
        <v>0</v>
      </c>
      <c r="AG28" s="109">
        <v>6.7859389195611158E-2</v>
      </c>
    </row>
    <row r="29" spans="1:33" s="68" customFormat="1" ht="15" customHeight="1" x14ac:dyDescent="0.2">
      <c r="A29" s="195">
        <f>LARGE(C29:G29,1)</f>
        <v>0.74814814814814812</v>
      </c>
      <c r="B29" s="262" t="s">
        <v>86</v>
      </c>
      <c r="C29" s="306">
        <v>0</v>
      </c>
      <c r="D29" s="306">
        <v>1.6835016835016835E-2</v>
      </c>
      <c r="E29" s="306">
        <v>0.10774410774410774</v>
      </c>
      <c r="F29" s="306">
        <v>0.74814814814814812</v>
      </c>
      <c r="G29" s="306">
        <v>0.12727272727272726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 t="s">
        <v>55</v>
      </c>
      <c r="T29" s="106">
        <v>0</v>
      </c>
      <c r="U29" s="106">
        <v>187</v>
      </c>
      <c r="V29" s="106">
        <v>424</v>
      </c>
      <c r="W29" s="106">
        <v>707</v>
      </c>
      <c r="X29" s="106">
        <v>83</v>
      </c>
      <c r="Y29" s="106">
        <v>3</v>
      </c>
      <c r="Z29" s="107">
        <v>1404</v>
      </c>
      <c r="AA29" s="108">
        <v>0</v>
      </c>
      <c r="AB29" s="108">
        <v>0.11790668348045397</v>
      </c>
      <c r="AC29" s="108">
        <v>0.14691614691614691</v>
      </c>
      <c r="AD29" s="108">
        <v>0.11458670988654782</v>
      </c>
      <c r="AE29" s="108">
        <v>6.6506410256410256E-2</v>
      </c>
      <c r="AF29" s="108">
        <v>0.3</v>
      </c>
      <c r="AG29" s="109">
        <v>0.11787423390143564</v>
      </c>
    </row>
    <row r="30" spans="1:33" s="68" customFormat="1" ht="15" customHeight="1" x14ac:dyDescent="0.2">
      <c r="A30" s="195" t="e">
        <f>LARGE(C30:G30,1)</f>
        <v>#NUM!</v>
      </c>
      <c r="B30" s="261" t="s">
        <v>19</v>
      </c>
      <c r="C30" s="274" t="s">
        <v>38</v>
      </c>
      <c r="D30" s="274" t="s">
        <v>38</v>
      </c>
      <c r="E30" s="274" t="s">
        <v>38</v>
      </c>
      <c r="F30" s="274" t="s">
        <v>38</v>
      </c>
      <c r="G30" s="274" t="s">
        <v>38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 t="s">
        <v>19</v>
      </c>
      <c r="T30" s="106">
        <v>1</v>
      </c>
      <c r="U30" s="106">
        <v>96</v>
      </c>
      <c r="V30" s="106">
        <v>41</v>
      </c>
      <c r="W30" s="106">
        <v>73</v>
      </c>
      <c r="X30" s="106">
        <v>1</v>
      </c>
      <c r="Y30" s="106">
        <v>0</v>
      </c>
      <c r="Z30" s="107">
        <v>212</v>
      </c>
      <c r="AA30" s="108">
        <v>4.3478260869565216E-2</v>
      </c>
      <c r="AB30" s="108">
        <v>1.5665796344647518E-2</v>
      </c>
      <c r="AC30" s="108">
        <v>6.4832384566729916E-3</v>
      </c>
      <c r="AD30" s="108">
        <v>8.6677748753265262E-3</v>
      </c>
      <c r="AE30" s="108">
        <v>1.0917030567685589E-3</v>
      </c>
      <c r="AF30" s="108">
        <v>0</v>
      </c>
      <c r="AG30" s="109">
        <v>9.7149665475208501E-3</v>
      </c>
    </row>
    <row r="31" spans="1:33" s="68" customFormat="1" ht="15" customHeight="1" x14ac:dyDescent="0.2">
      <c r="A31" s="195">
        <f t="shared" si="1"/>
        <v>0.35947712418300654</v>
      </c>
      <c r="B31" s="262" t="s">
        <v>73</v>
      </c>
      <c r="C31" s="306">
        <v>3.2679738562091504E-3</v>
      </c>
      <c r="D31" s="306">
        <v>0.28104575163398693</v>
      </c>
      <c r="E31" s="306">
        <v>0.35947712418300654</v>
      </c>
      <c r="F31" s="306">
        <v>0.34967320261437906</v>
      </c>
      <c r="G31" s="306">
        <v>6.5359477124183009E-3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 t="s">
        <v>73</v>
      </c>
      <c r="T31" s="106">
        <v>3</v>
      </c>
      <c r="U31" s="106">
        <v>254</v>
      </c>
      <c r="V31" s="106">
        <v>628</v>
      </c>
      <c r="W31" s="106">
        <v>688</v>
      </c>
      <c r="X31" s="106">
        <v>77</v>
      </c>
      <c r="Y31" s="106">
        <v>0</v>
      </c>
      <c r="Z31" s="107">
        <v>1650</v>
      </c>
      <c r="AA31" s="108">
        <v>0.15789473684210525</v>
      </c>
      <c r="AB31" s="108">
        <v>0.15218693828639904</v>
      </c>
      <c r="AC31" s="108">
        <v>0.19175572519083969</v>
      </c>
      <c r="AD31" s="108">
        <v>0.32074592074592073</v>
      </c>
      <c r="AE31" s="108">
        <v>0.43258426966292135</v>
      </c>
      <c r="AF31" s="108">
        <v>0</v>
      </c>
      <c r="AG31" s="109">
        <v>0.22643062988884313</v>
      </c>
    </row>
    <row r="32" spans="1:33" s="68" customFormat="1" ht="15" customHeight="1" x14ac:dyDescent="0.2">
      <c r="A32" s="195">
        <f t="shared" si="1"/>
        <v>0.50648464163822526</v>
      </c>
      <c r="B32" s="261" t="s">
        <v>68</v>
      </c>
      <c r="C32" s="274">
        <v>6.8259385665529011E-4</v>
      </c>
      <c r="D32" s="274">
        <v>0.18430034129692832</v>
      </c>
      <c r="E32" s="274">
        <v>0.20477815699658702</v>
      </c>
      <c r="F32" s="274">
        <v>0.50648464163822526</v>
      </c>
      <c r="G32" s="274">
        <v>0.10375426621160409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 t="s">
        <v>68</v>
      </c>
      <c r="T32" s="106">
        <v>0</v>
      </c>
      <c r="U32" s="106">
        <v>86</v>
      </c>
      <c r="V32" s="106">
        <v>343</v>
      </c>
      <c r="W32" s="106">
        <v>415</v>
      </c>
      <c r="X32" s="106">
        <v>34</v>
      </c>
      <c r="Y32" s="106">
        <v>2</v>
      </c>
      <c r="Z32" s="107">
        <v>880</v>
      </c>
      <c r="AA32" s="108">
        <v>0</v>
      </c>
      <c r="AB32" s="108">
        <v>5.4811982154238367E-2</v>
      </c>
      <c r="AC32" s="108">
        <v>0.11880845167994458</v>
      </c>
      <c r="AD32" s="108">
        <v>9.8668568711364715E-2</v>
      </c>
      <c r="AE32" s="108">
        <v>4.7619047619047616E-2</v>
      </c>
      <c r="AF32" s="108">
        <v>0.14285714285714285</v>
      </c>
      <c r="AG32" s="109">
        <v>9.3527473695398017E-2</v>
      </c>
    </row>
    <row r="33" spans="1:33" s="68" customFormat="1" ht="15" customHeight="1" thickBot="1" x14ac:dyDescent="0.25">
      <c r="A33" s="195">
        <f t="shared" si="1"/>
        <v>0.52631578947368418</v>
      </c>
      <c r="B33" s="262" t="s">
        <v>85</v>
      </c>
      <c r="C33" s="306">
        <v>0</v>
      </c>
      <c r="D33" s="306">
        <v>0.26315789473684209</v>
      </c>
      <c r="E33" s="306">
        <v>0.21052631578947367</v>
      </c>
      <c r="F33" s="306">
        <v>0.52631578947368418</v>
      </c>
      <c r="G33" s="306">
        <v>0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 t="s">
        <v>63</v>
      </c>
      <c r="T33" s="106">
        <v>1</v>
      </c>
      <c r="U33" s="106">
        <v>17</v>
      </c>
      <c r="V33" s="106">
        <v>47</v>
      </c>
      <c r="W33" s="106">
        <v>158</v>
      </c>
      <c r="X33" s="106">
        <v>7</v>
      </c>
      <c r="Y33" s="106">
        <v>0</v>
      </c>
      <c r="Z33" s="107">
        <v>230</v>
      </c>
      <c r="AA33" s="108">
        <v>5.2631578947368418E-2</v>
      </c>
      <c r="AB33" s="108">
        <v>1.0047281323877069E-2</v>
      </c>
      <c r="AC33" s="108">
        <v>1.0386740331491713E-2</v>
      </c>
      <c r="AD33" s="108">
        <v>1.6362883181441589E-2</v>
      </c>
      <c r="AE33" s="108">
        <v>4.3183220234423196E-3</v>
      </c>
      <c r="AF33" s="108">
        <v>0</v>
      </c>
      <c r="AG33" s="109">
        <v>1.3115875912408759E-2</v>
      </c>
    </row>
    <row r="34" spans="1:33" s="68" customFormat="1" ht="15" customHeight="1" thickBot="1" x14ac:dyDescent="0.25">
      <c r="B34" s="2" t="s">
        <v>137</v>
      </c>
      <c r="C34" s="277">
        <v>1.1893934093612259E-3</v>
      </c>
      <c r="D34" s="277">
        <v>0.19764919890855664</v>
      </c>
      <c r="E34" s="277">
        <v>0.28251591688238997</v>
      </c>
      <c r="F34" s="277">
        <v>0.46358357237808717</v>
      </c>
      <c r="G34" s="277">
        <v>5.5061918421604981E-2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 t="s">
        <v>115</v>
      </c>
      <c r="T34" s="112">
        <v>52</v>
      </c>
      <c r="U34" s="112">
        <v>3987</v>
      </c>
      <c r="V34" s="112">
        <v>6164</v>
      </c>
      <c r="W34" s="112">
        <v>8754</v>
      </c>
      <c r="X34" s="112">
        <v>801</v>
      </c>
      <c r="Y34" s="112">
        <v>14</v>
      </c>
      <c r="Z34" s="113">
        <v>19772</v>
      </c>
      <c r="AA34" s="196">
        <v>5.2953156822810592E-2</v>
      </c>
      <c r="AB34" s="196">
        <v>5.9307410823193407E-2</v>
      </c>
      <c r="AC34" s="196">
        <v>5.8568659496028276E-2</v>
      </c>
      <c r="AD34" s="196">
        <v>5.9620374721614938E-2</v>
      </c>
      <c r="AE34" s="196">
        <v>2.8687056801088746E-2</v>
      </c>
      <c r="AF34" s="196">
        <v>4.4871794871794872E-2</v>
      </c>
      <c r="AG34" s="197">
        <v>5.6732134915283415E-2</v>
      </c>
    </row>
    <row r="35" spans="1:33" s="68" customFormat="1" ht="15" customHeight="1" thickBot="1" x14ac:dyDescent="0.25">
      <c r="B35" s="3" t="s">
        <v>75</v>
      </c>
      <c r="C35" s="307">
        <v>1.9001374876551577E-3</v>
      </c>
      <c r="D35" s="307">
        <v>0.13252793323134718</v>
      </c>
      <c r="E35" s="307">
        <v>0.24410594295230534</v>
      </c>
      <c r="F35" s="307">
        <v>0.4900902383764838</v>
      </c>
      <c r="G35" s="307">
        <v>0.13137574795220852</v>
      </c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117" t="s">
        <v>30</v>
      </c>
      <c r="T35" s="118">
        <v>982</v>
      </c>
      <c r="U35" s="118">
        <v>67226</v>
      </c>
      <c r="V35" s="118">
        <v>105244</v>
      </c>
      <c r="W35" s="118">
        <v>146829</v>
      </c>
      <c r="X35" s="118">
        <v>27922</v>
      </c>
      <c r="Y35" s="118">
        <v>312</v>
      </c>
      <c r="Z35" s="119">
        <v>348515</v>
      </c>
      <c r="AA35" s="198"/>
      <c r="AB35" s="120"/>
      <c r="AC35" s="120"/>
      <c r="AD35" s="120"/>
      <c r="AE35" s="120"/>
      <c r="AF35" s="120"/>
      <c r="AG35" s="199"/>
    </row>
    <row r="36" spans="1:33" s="68" customFormat="1" ht="15" customHeight="1" thickBot="1" x14ac:dyDescent="0.25">
      <c r="B36" s="13" t="s">
        <v>103</v>
      </c>
      <c r="C36" s="308">
        <v>2.1656050955414011E-2</v>
      </c>
      <c r="D36" s="308">
        <v>5.1597231100801812E-2</v>
      </c>
      <c r="E36" s="308">
        <v>4.0040853966900353E-2</v>
      </c>
      <c r="F36" s="308">
        <v>3.2725835926310072E-2</v>
      </c>
      <c r="G36" s="308">
        <v>1.4500230308613542E-2</v>
      </c>
      <c r="H36" s="74"/>
      <c r="I36" s="74"/>
      <c r="J36" s="74"/>
      <c r="K36" s="74"/>
      <c r="L36" s="74"/>
      <c r="M36" s="74"/>
      <c r="N36" s="74"/>
      <c r="O36" s="74"/>
      <c r="P36" s="74"/>
      <c r="Q36" s="117"/>
      <c r="R36" s="117"/>
      <c r="S36" s="117" t="s">
        <v>116</v>
      </c>
      <c r="T36" s="122">
        <v>5.2953156822810592E-2</v>
      </c>
      <c r="U36" s="122">
        <v>5.9307410823193407E-2</v>
      </c>
      <c r="V36" s="122">
        <v>5.8568659496028276E-2</v>
      </c>
      <c r="W36" s="122">
        <v>5.9620374721614938E-2</v>
      </c>
      <c r="X36" s="122">
        <v>2.8687056801088746E-2</v>
      </c>
      <c r="Y36" s="122">
        <v>4.4871794871794872E-2</v>
      </c>
      <c r="Z36" s="123">
        <v>5.6732134915283415E-2</v>
      </c>
      <c r="AA36" s="198"/>
      <c r="AB36" s="120"/>
      <c r="AC36" s="120"/>
      <c r="AD36" s="120"/>
      <c r="AE36" s="120"/>
      <c r="AF36" s="120"/>
      <c r="AG36" s="198"/>
    </row>
    <row r="37" spans="1:33" s="68" customFormat="1" ht="11.25" customHeight="1" x14ac:dyDescent="0.2">
      <c r="B37" s="124"/>
      <c r="C37" s="116"/>
      <c r="D37" s="116"/>
      <c r="E37" s="116"/>
      <c r="F37" s="116"/>
      <c r="G37" s="116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25" t="s">
        <v>117</v>
      </c>
      <c r="T37" s="126">
        <v>2.6299817924337445E-3</v>
      </c>
      <c r="U37" s="126">
        <v>0.20164879627756424</v>
      </c>
      <c r="V37" s="126">
        <v>0.31175399554926159</v>
      </c>
      <c r="W37" s="126">
        <v>0.44274731944163465</v>
      </c>
      <c r="X37" s="126">
        <v>4.0511834918065953E-2</v>
      </c>
      <c r="Y37" s="127">
        <v>7.0807202103985434E-4</v>
      </c>
      <c r="Z37" s="128">
        <v>1.0000000000000002</v>
      </c>
      <c r="AA37" s="198"/>
      <c r="AB37" s="120"/>
      <c r="AC37" s="120"/>
      <c r="AD37" s="120"/>
      <c r="AE37" s="120"/>
      <c r="AF37" s="120"/>
      <c r="AG37" s="198"/>
    </row>
    <row r="38" spans="1:33" ht="11.25" customHeight="1" x14ac:dyDescent="0.2">
      <c r="B38" s="129" t="s">
        <v>41</v>
      </c>
      <c r="C38" s="130"/>
      <c r="D38" s="130"/>
      <c r="E38" s="130"/>
      <c r="F38" s="130"/>
      <c r="G38" s="130"/>
      <c r="T38" s="84"/>
      <c r="U38" s="84"/>
      <c r="V38" s="84"/>
      <c r="W38" s="84"/>
      <c r="X38" s="84"/>
      <c r="Y38" s="84"/>
      <c r="Z38" s="84"/>
    </row>
    <row r="39" spans="1:33" ht="11.25" customHeight="1" x14ac:dyDescent="0.2">
      <c r="T39" s="200"/>
      <c r="U39" s="200"/>
      <c r="V39" s="84"/>
      <c r="W39" s="84"/>
      <c r="X39" s="84"/>
      <c r="Y39" s="84"/>
      <c r="Z39" s="84"/>
    </row>
    <row r="40" spans="1:33" ht="12" customHeight="1" x14ac:dyDescent="0.2">
      <c r="T40" s="201"/>
      <c r="U40" s="201"/>
    </row>
    <row r="41" spans="1:33" s="84" customFormat="1" hidden="1" x14ac:dyDescent="0.2">
      <c r="H41" s="131"/>
      <c r="I41" s="131"/>
      <c r="J41" s="131"/>
      <c r="K41" s="131"/>
      <c r="L41" s="131"/>
      <c r="M41" s="131"/>
      <c r="N41" s="131"/>
      <c r="O41" s="131"/>
      <c r="P41" s="131"/>
      <c r="Q41" s="202"/>
      <c r="R41" s="202"/>
    </row>
    <row r="42" spans="1:33" s="84" customFormat="1" hidden="1" x14ac:dyDescent="0.2">
      <c r="H42" s="131"/>
      <c r="I42" s="131"/>
      <c r="J42" s="131"/>
      <c r="K42" s="131"/>
      <c r="L42" s="131"/>
      <c r="M42" s="131"/>
      <c r="N42" s="131"/>
      <c r="O42" s="131"/>
      <c r="P42" s="131"/>
      <c r="Q42" s="202"/>
      <c r="R42" s="202"/>
    </row>
    <row r="43" spans="1:33" s="84" customFormat="1" hidden="1" x14ac:dyDescent="0.2">
      <c r="C43" s="84" t="b">
        <v>1</v>
      </c>
      <c r="D43" s="84" t="b">
        <v>1</v>
      </c>
      <c r="E43" s="84" t="b">
        <v>1</v>
      </c>
      <c r="F43" s="84" t="b">
        <v>1</v>
      </c>
      <c r="G43" s="84" t="b">
        <v>1</v>
      </c>
      <c r="H43" s="131"/>
      <c r="I43" s="131"/>
      <c r="J43" s="131"/>
      <c r="K43" s="131"/>
      <c r="L43" s="131"/>
      <c r="M43" s="131"/>
      <c r="N43" s="131"/>
      <c r="O43" s="131"/>
      <c r="P43" s="131"/>
      <c r="Q43" s="202"/>
      <c r="R43" s="202"/>
      <c r="T43" s="84" t="b">
        <v>1</v>
      </c>
      <c r="U43" s="84" t="b">
        <v>1</v>
      </c>
      <c r="V43" s="84" t="b">
        <v>1</v>
      </c>
      <c r="W43" s="84" t="b">
        <v>1</v>
      </c>
      <c r="X43" s="84" t="b">
        <v>1</v>
      </c>
      <c r="Y43" s="84" t="b">
        <v>1</v>
      </c>
      <c r="Z43" s="84" t="b">
        <v>1</v>
      </c>
      <c r="AA43" s="84" t="b">
        <v>1</v>
      </c>
      <c r="AB43" s="84" t="b">
        <v>1</v>
      </c>
      <c r="AC43" s="84" t="b">
        <v>1</v>
      </c>
      <c r="AD43" s="84" t="b">
        <v>1</v>
      </c>
      <c r="AE43" s="84" t="b">
        <v>1</v>
      </c>
      <c r="AF43" s="84" t="b">
        <v>1</v>
      </c>
      <c r="AG43" s="84" t="b">
        <v>1</v>
      </c>
    </row>
    <row r="44" spans="1:33" s="84" customFormat="1" hidden="1" x14ac:dyDescent="0.2">
      <c r="H44" s="131"/>
      <c r="I44" s="131"/>
      <c r="J44" s="131"/>
      <c r="K44" s="131"/>
      <c r="L44" s="131"/>
      <c r="M44" s="131"/>
      <c r="N44" s="131"/>
      <c r="O44" s="131"/>
      <c r="P44" s="131"/>
      <c r="Q44" s="202"/>
      <c r="R44" s="202"/>
      <c r="Z44" s="84" t="b">
        <v>1</v>
      </c>
    </row>
    <row r="45" spans="1:33" s="84" customFormat="1" hidden="1" x14ac:dyDescent="0.2">
      <c r="H45" s="131"/>
      <c r="I45" s="131"/>
      <c r="J45" s="131"/>
      <c r="K45" s="131"/>
      <c r="L45" s="131"/>
      <c r="M45" s="131"/>
      <c r="N45" s="131"/>
      <c r="O45" s="131"/>
      <c r="P45" s="131"/>
      <c r="Q45" s="202"/>
      <c r="R45" s="202"/>
      <c r="Z45" s="84" t="b">
        <v>1</v>
      </c>
    </row>
    <row r="46" spans="1:33" s="84" customFormat="1" hidden="1" x14ac:dyDescent="0.2">
      <c r="H46" s="131"/>
      <c r="I46" s="131"/>
      <c r="J46" s="131"/>
      <c r="K46" s="131"/>
      <c r="L46" s="131"/>
      <c r="M46" s="131"/>
      <c r="N46" s="131"/>
      <c r="O46" s="131"/>
      <c r="P46" s="131"/>
      <c r="Q46" s="202"/>
      <c r="R46" s="202"/>
      <c r="T46" s="352"/>
      <c r="U46" s="352"/>
      <c r="V46" s="352"/>
      <c r="W46" s="352"/>
      <c r="X46" s="352"/>
      <c r="Y46" s="352"/>
      <c r="Z46" s="84" t="e">
        <v>#REF!</v>
      </c>
      <c r="AA46" s="353" t="s">
        <v>20</v>
      </c>
      <c r="AB46" s="354"/>
      <c r="AC46" s="354"/>
      <c r="AD46" s="354"/>
      <c r="AE46" s="354"/>
      <c r="AF46" s="354"/>
      <c r="AG46" s="355"/>
    </row>
    <row r="47" spans="1:33" s="84" customFormat="1" ht="22.5" hidden="1" x14ac:dyDescent="0.2">
      <c r="B47" s="203" t="s">
        <v>27</v>
      </c>
      <c r="C47" s="203">
        <v>0.44274731944163465</v>
      </c>
      <c r="H47" s="131"/>
      <c r="I47" s="131"/>
      <c r="J47" s="131"/>
      <c r="K47" s="131"/>
      <c r="L47" s="131"/>
      <c r="M47" s="131"/>
      <c r="N47" s="131"/>
      <c r="O47" s="131"/>
      <c r="P47" s="131"/>
      <c r="Q47" s="202"/>
      <c r="R47" s="202"/>
      <c r="T47" s="133" t="s">
        <v>115</v>
      </c>
      <c r="U47" s="133"/>
      <c r="V47" s="133"/>
      <c r="AA47" s="84" t="s">
        <v>22</v>
      </c>
      <c r="AB47" s="204" t="s">
        <v>25</v>
      </c>
      <c r="AC47" s="205" t="s">
        <v>26</v>
      </c>
      <c r="AD47" s="205" t="s">
        <v>27</v>
      </c>
      <c r="AE47" s="205" t="s">
        <v>28</v>
      </c>
      <c r="AF47" s="133" t="s">
        <v>29</v>
      </c>
      <c r="AG47" s="133" t="s">
        <v>12</v>
      </c>
    </row>
    <row r="48" spans="1:33" s="84" customFormat="1" hidden="1" x14ac:dyDescent="0.2">
      <c r="B48" s="203" t="s">
        <v>26</v>
      </c>
      <c r="C48" s="203">
        <v>0.31175399554926159</v>
      </c>
      <c r="H48" s="131"/>
      <c r="I48" s="131"/>
      <c r="J48" s="131"/>
      <c r="K48" s="131"/>
      <c r="L48" s="131"/>
      <c r="M48" s="131"/>
      <c r="N48" s="131"/>
      <c r="O48" s="131"/>
      <c r="P48" s="131"/>
      <c r="Q48" s="202"/>
      <c r="R48" s="202"/>
      <c r="T48" s="134">
        <v>2323</v>
      </c>
      <c r="U48" s="84" t="b">
        <v>1</v>
      </c>
      <c r="V48" s="84" t="e">
        <v>#REF!</v>
      </c>
      <c r="W48" s="84" t="b">
        <v>1</v>
      </c>
      <c r="X48" s="84" t="e">
        <v>#REF!</v>
      </c>
      <c r="Y48" s="84" t="e">
        <v>#REF!</v>
      </c>
      <c r="Z48" s="84" t="s">
        <v>53</v>
      </c>
      <c r="AA48" s="134">
        <v>438</v>
      </c>
      <c r="AB48" s="134">
        <v>9663</v>
      </c>
      <c r="AC48" s="134">
        <v>13318</v>
      </c>
      <c r="AD48" s="134">
        <v>14421</v>
      </c>
      <c r="AE48" s="134">
        <v>1238</v>
      </c>
      <c r="AF48" s="134">
        <v>8</v>
      </c>
      <c r="AG48" s="134">
        <v>39086</v>
      </c>
    </row>
    <row r="49" spans="2:33" s="84" customFormat="1" hidden="1" x14ac:dyDescent="0.2">
      <c r="B49" s="203" t="s">
        <v>25</v>
      </c>
      <c r="C49" s="203">
        <v>0.20164879627756424</v>
      </c>
      <c r="H49" s="131"/>
      <c r="I49" s="131"/>
      <c r="J49" s="131"/>
      <c r="K49" s="131"/>
      <c r="L49" s="131"/>
      <c r="M49" s="131"/>
      <c r="N49" s="131"/>
      <c r="O49" s="131"/>
      <c r="P49" s="131"/>
      <c r="Q49" s="202"/>
      <c r="R49" s="202"/>
      <c r="T49" s="134">
        <v>193</v>
      </c>
      <c r="U49" s="84" t="b">
        <v>1</v>
      </c>
      <c r="V49" s="84" t="e">
        <v>#REF!</v>
      </c>
      <c r="W49" s="84" t="b">
        <v>1</v>
      </c>
      <c r="X49" s="84" t="e">
        <v>#REF!</v>
      </c>
      <c r="Y49" s="84" t="e">
        <v>#REF!</v>
      </c>
      <c r="Z49" s="84" t="s">
        <v>54</v>
      </c>
      <c r="AA49" s="134">
        <v>19</v>
      </c>
      <c r="AB49" s="134">
        <v>1523</v>
      </c>
      <c r="AC49" s="134">
        <v>2209</v>
      </c>
      <c r="AD49" s="134">
        <v>6030</v>
      </c>
      <c r="AE49" s="134">
        <v>1048</v>
      </c>
      <c r="AF49" s="134">
        <v>5</v>
      </c>
      <c r="AG49" s="134">
        <v>10834</v>
      </c>
    </row>
    <row r="50" spans="2:33" s="84" customFormat="1" hidden="1" x14ac:dyDescent="0.2">
      <c r="B50" s="203" t="s">
        <v>28</v>
      </c>
      <c r="C50" s="203">
        <v>4.0511834918065953E-2</v>
      </c>
      <c r="H50" s="131"/>
      <c r="I50" s="131"/>
      <c r="J50" s="131"/>
      <c r="K50" s="131"/>
      <c r="L50" s="131"/>
      <c r="M50" s="131"/>
      <c r="N50" s="131"/>
      <c r="O50" s="131"/>
      <c r="P50" s="131"/>
      <c r="Q50" s="202"/>
      <c r="R50" s="202"/>
      <c r="T50" s="134">
        <v>0</v>
      </c>
      <c r="U50" s="84" t="b">
        <v>1</v>
      </c>
      <c r="V50" s="84" t="e">
        <v>#REF!</v>
      </c>
      <c r="W50" s="84" t="b">
        <v>1</v>
      </c>
      <c r="X50" s="84" t="e">
        <v>#REF!</v>
      </c>
      <c r="Y50" s="84" t="e">
        <v>#REF!</v>
      </c>
      <c r="Z50" s="84" t="s">
        <v>18</v>
      </c>
      <c r="AA50" s="134">
        <v>0</v>
      </c>
      <c r="AB50" s="134">
        <v>157</v>
      </c>
      <c r="AC50" s="134">
        <v>311</v>
      </c>
      <c r="AD50" s="134">
        <v>662</v>
      </c>
      <c r="AE50" s="134">
        <v>482</v>
      </c>
      <c r="AF50" s="134">
        <v>8</v>
      </c>
      <c r="AG50" s="134">
        <v>1620</v>
      </c>
    </row>
    <row r="51" spans="2:33" s="84" customFormat="1" hidden="1" x14ac:dyDescent="0.2">
      <c r="B51" s="203" t="s">
        <v>22</v>
      </c>
      <c r="C51" s="203">
        <v>2.6299817924337445E-3</v>
      </c>
      <c r="H51" s="131"/>
      <c r="I51" s="131"/>
      <c r="J51" s="131"/>
      <c r="K51" s="131"/>
      <c r="L51" s="131"/>
      <c r="M51" s="131"/>
      <c r="N51" s="131"/>
      <c r="O51" s="131"/>
      <c r="P51" s="131"/>
      <c r="Q51" s="202"/>
      <c r="R51" s="202"/>
      <c r="T51" s="134">
        <v>512</v>
      </c>
      <c r="U51" s="84" t="b">
        <v>1</v>
      </c>
      <c r="V51" s="84" t="e">
        <v>#REF!</v>
      </c>
      <c r="W51" s="84" t="b">
        <v>1</v>
      </c>
      <c r="X51" s="84" t="e">
        <v>#REF!</v>
      </c>
      <c r="Y51" s="84" t="e">
        <v>#REF!</v>
      </c>
      <c r="Z51" s="84" t="s">
        <v>7</v>
      </c>
      <c r="AA51" s="134">
        <v>13</v>
      </c>
      <c r="AB51" s="134">
        <v>2255</v>
      </c>
      <c r="AC51" s="134">
        <v>2638</v>
      </c>
      <c r="AD51" s="134">
        <v>2406</v>
      </c>
      <c r="AE51" s="134">
        <v>238</v>
      </c>
      <c r="AF51" s="134">
        <v>2</v>
      </c>
      <c r="AG51" s="134">
        <v>7552</v>
      </c>
    </row>
    <row r="52" spans="2:33" s="84" customFormat="1" hidden="1" x14ac:dyDescent="0.2">
      <c r="B52" s="203" t="s">
        <v>37</v>
      </c>
      <c r="C52" s="203">
        <v>7.0807202103985434E-4</v>
      </c>
      <c r="H52" s="131"/>
      <c r="I52" s="131"/>
      <c r="J52" s="131"/>
      <c r="K52" s="131"/>
      <c r="L52" s="131"/>
      <c r="M52" s="131"/>
      <c r="N52" s="131"/>
      <c r="O52" s="131"/>
      <c r="P52" s="131"/>
      <c r="Q52" s="202"/>
      <c r="R52" s="202"/>
      <c r="T52" s="134">
        <v>1533</v>
      </c>
      <c r="U52" s="84" t="b">
        <v>1</v>
      </c>
      <c r="V52" s="84" t="e">
        <v>#REF!</v>
      </c>
      <c r="W52" s="84" t="b">
        <v>1</v>
      </c>
      <c r="X52" s="84" t="e">
        <v>#REF!</v>
      </c>
      <c r="Y52" s="84" t="e">
        <v>#REF!</v>
      </c>
      <c r="Z52" s="84" t="s">
        <v>57</v>
      </c>
      <c r="AA52" s="134">
        <v>90</v>
      </c>
      <c r="AB52" s="134">
        <v>12082</v>
      </c>
      <c r="AC52" s="134">
        <v>21284</v>
      </c>
      <c r="AD52" s="134">
        <v>17532</v>
      </c>
      <c r="AE52" s="134">
        <v>1099</v>
      </c>
      <c r="AF52" s="134">
        <v>7</v>
      </c>
      <c r="AG52" s="134">
        <v>52094</v>
      </c>
    </row>
    <row r="53" spans="2:33" s="84" customFormat="1" hidden="1" x14ac:dyDescent="0.2">
      <c r="H53" s="131"/>
      <c r="I53" s="131"/>
      <c r="J53" s="131"/>
      <c r="K53" s="131"/>
      <c r="L53" s="131"/>
      <c r="M53" s="131"/>
      <c r="N53" s="131"/>
      <c r="O53" s="131"/>
      <c r="P53" s="131"/>
      <c r="Q53" s="202"/>
      <c r="R53" s="202"/>
      <c r="T53" s="134">
        <v>78</v>
      </c>
      <c r="U53" s="84" t="b">
        <v>1</v>
      </c>
      <c r="V53" s="84" t="e">
        <v>#REF!</v>
      </c>
      <c r="W53" s="84" t="b">
        <v>1</v>
      </c>
      <c r="X53" s="84" t="e">
        <v>#REF!</v>
      </c>
      <c r="Y53" s="84" t="e">
        <v>#REF!</v>
      </c>
      <c r="Z53" s="84" t="s">
        <v>58</v>
      </c>
      <c r="AA53" s="134">
        <v>8</v>
      </c>
      <c r="AB53" s="134">
        <v>504</v>
      </c>
      <c r="AC53" s="134">
        <v>1231</v>
      </c>
      <c r="AD53" s="134">
        <v>990</v>
      </c>
      <c r="AE53" s="134">
        <v>107</v>
      </c>
      <c r="AF53" s="134">
        <v>1</v>
      </c>
      <c r="AG53" s="134">
        <v>2841</v>
      </c>
    </row>
    <row r="54" spans="2:33" s="84" customFormat="1" hidden="1" x14ac:dyDescent="0.2">
      <c r="H54" s="131"/>
      <c r="I54" s="131"/>
      <c r="J54" s="131"/>
      <c r="K54" s="131"/>
      <c r="L54" s="131"/>
      <c r="M54" s="131"/>
      <c r="N54" s="131"/>
      <c r="O54" s="131"/>
      <c r="P54" s="131"/>
      <c r="Q54" s="202"/>
      <c r="R54" s="202"/>
      <c r="T54" s="134">
        <v>256</v>
      </c>
      <c r="U54" s="84" t="b">
        <v>1</v>
      </c>
      <c r="V54" s="84" t="e">
        <v>#REF!</v>
      </c>
      <c r="W54" s="84" t="b">
        <v>1</v>
      </c>
      <c r="X54" s="84" t="e">
        <v>#REF!</v>
      </c>
      <c r="Y54" s="84" t="e">
        <v>#REF!</v>
      </c>
      <c r="Z54" s="84" t="s">
        <v>59</v>
      </c>
      <c r="AA54" s="134">
        <v>14</v>
      </c>
      <c r="AB54" s="134">
        <v>988</v>
      </c>
      <c r="AC54" s="134">
        <v>917</v>
      </c>
      <c r="AD54" s="134">
        <v>813</v>
      </c>
      <c r="AE54" s="134">
        <v>41</v>
      </c>
      <c r="AF54" s="134">
        <v>0</v>
      </c>
      <c r="AG54" s="134">
        <v>2773</v>
      </c>
    </row>
    <row r="55" spans="2:33" s="84" customFormat="1" hidden="1" x14ac:dyDescent="0.2">
      <c r="H55" s="131"/>
      <c r="I55" s="131"/>
      <c r="J55" s="131"/>
      <c r="K55" s="131"/>
      <c r="L55" s="131"/>
      <c r="M55" s="131"/>
      <c r="N55" s="131"/>
      <c r="O55" s="131"/>
      <c r="P55" s="131"/>
      <c r="Q55" s="202"/>
      <c r="R55" s="202"/>
      <c r="T55" s="134">
        <v>103</v>
      </c>
      <c r="U55" s="84" t="b">
        <v>1</v>
      </c>
      <c r="V55" s="84" t="e">
        <v>#REF!</v>
      </c>
      <c r="W55" s="84" t="b">
        <v>1</v>
      </c>
      <c r="X55" s="84" t="e">
        <v>#REF!</v>
      </c>
      <c r="Y55" s="84" t="e">
        <v>#REF!</v>
      </c>
      <c r="Z55" s="84" t="s">
        <v>5</v>
      </c>
      <c r="AA55" s="134">
        <v>8</v>
      </c>
      <c r="AB55" s="134">
        <v>1887</v>
      </c>
      <c r="AC55" s="134">
        <v>2941</v>
      </c>
      <c r="AD55" s="134">
        <v>3683</v>
      </c>
      <c r="AE55" s="134">
        <v>526</v>
      </c>
      <c r="AF55" s="134">
        <v>4</v>
      </c>
      <c r="AG55" s="134">
        <v>9049</v>
      </c>
    </row>
    <row r="56" spans="2:33" s="84" customFormat="1" hidden="1" x14ac:dyDescent="0.2">
      <c r="H56" s="131"/>
      <c r="I56" s="131"/>
      <c r="J56" s="131"/>
      <c r="K56" s="131"/>
      <c r="L56" s="131"/>
      <c r="M56" s="131"/>
      <c r="N56" s="131"/>
      <c r="O56" s="131"/>
      <c r="P56" s="131"/>
      <c r="Q56" s="202"/>
      <c r="R56" s="202"/>
      <c r="T56" s="134">
        <v>252</v>
      </c>
      <c r="U56" s="84" t="b">
        <v>1</v>
      </c>
      <c r="V56" s="84" t="e">
        <v>#REF!</v>
      </c>
      <c r="W56" s="84" t="b">
        <v>1</v>
      </c>
      <c r="X56" s="84" t="e">
        <v>#REF!</v>
      </c>
      <c r="Y56" s="84" t="e">
        <v>#REF!</v>
      </c>
      <c r="Z56" s="84" t="s">
        <v>6</v>
      </c>
      <c r="AA56" s="134">
        <v>5</v>
      </c>
      <c r="AB56" s="134">
        <v>1168</v>
      </c>
      <c r="AC56" s="134">
        <v>2992</v>
      </c>
      <c r="AD56" s="134">
        <v>5018</v>
      </c>
      <c r="AE56" s="134">
        <v>1150</v>
      </c>
      <c r="AF56" s="134">
        <v>12</v>
      </c>
      <c r="AG56" s="134">
        <v>10345</v>
      </c>
    </row>
    <row r="57" spans="2:33" s="84" customFormat="1" hidden="1" x14ac:dyDescent="0.2">
      <c r="H57" s="131"/>
      <c r="I57" s="131"/>
      <c r="J57" s="131"/>
      <c r="K57" s="131"/>
      <c r="L57" s="131"/>
      <c r="M57" s="131"/>
      <c r="N57" s="131"/>
      <c r="O57" s="131"/>
      <c r="P57" s="131"/>
      <c r="Q57" s="202"/>
      <c r="R57" s="202"/>
      <c r="T57" s="134">
        <v>127</v>
      </c>
      <c r="U57" s="84" t="b">
        <v>1</v>
      </c>
      <c r="V57" s="84" t="e">
        <v>#REF!</v>
      </c>
      <c r="W57" s="84" t="b">
        <v>1</v>
      </c>
      <c r="X57" s="84" t="e">
        <v>#REF!</v>
      </c>
      <c r="Y57" s="84" t="e">
        <v>#REF!</v>
      </c>
      <c r="Z57" s="84" t="s">
        <v>61</v>
      </c>
      <c r="AA57" s="134">
        <v>20</v>
      </c>
      <c r="AB57" s="134">
        <v>351</v>
      </c>
      <c r="AC57" s="134">
        <v>303</v>
      </c>
      <c r="AD57" s="134">
        <v>1884</v>
      </c>
      <c r="AE57" s="134">
        <v>1262</v>
      </c>
      <c r="AF57" s="134">
        <v>3</v>
      </c>
      <c r="AG57" s="134">
        <v>3823</v>
      </c>
    </row>
    <row r="58" spans="2:33" s="84" customFormat="1" hidden="1" x14ac:dyDescent="0.2">
      <c r="H58" s="131"/>
      <c r="I58" s="131"/>
      <c r="J58" s="131"/>
      <c r="K58" s="131"/>
      <c r="L58" s="131"/>
      <c r="M58" s="131"/>
      <c r="N58" s="131"/>
      <c r="O58" s="131"/>
      <c r="P58" s="131"/>
      <c r="Q58" s="202"/>
      <c r="R58" s="202"/>
      <c r="T58" s="134">
        <v>1338</v>
      </c>
      <c r="U58" s="84" t="b">
        <v>1</v>
      </c>
      <c r="V58" s="84" t="e">
        <v>#REF!</v>
      </c>
      <c r="W58" s="84" t="b">
        <v>1</v>
      </c>
      <c r="X58" s="84" t="e">
        <v>#REF!</v>
      </c>
      <c r="Y58" s="84" t="e">
        <v>#REF!</v>
      </c>
      <c r="Z58" s="84" t="s">
        <v>62</v>
      </c>
      <c r="AA58" s="134">
        <v>16</v>
      </c>
      <c r="AB58" s="134">
        <v>1985</v>
      </c>
      <c r="AC58" s="134">
        <v>3693</v>
      </c>
      <c r="AD58" s="134">
        <v>6612</v>
      </c>
      <c r="AE58" s="134">
        <v>2646</v>
      </c>
      <c r="AF58" s="134">
        <v>30</v>
      </c>
      <c r="AG58" s="134">
        <v>14982</v>
      </c>
    </row>
    <row r="59" spans="2:33" s="84" customFormat="1" hidden="1" x14ac:dyDescent="0.2">
      <c r="H59" s="131"/>
      <c r="I59" s="131"/>
      <c r="J59" s="131"/>
      <c r="K59" s="131"/>
      <c r="L59" s="131"/>
      <c r="M59" s="131"/>
      <c r="N59" s="131"/>
      <c r="O59" s="131"/>
      <c r="P59" s="131"/>
      <c r="Q59" s="202"/>
      <c r="R59" s="202"/>
      <c r="T59" s="134">
        <v>2517</v>
      </c>
      <c r="U59" s="84" t="b">
        <v>1</v>
      </c>
      <c r="V59" s="84" t="e">
        <v>#REF!</v>
      </c>
      <c r="W59" s="84" t="b">
        <v>1</v>
      </c>
      <c r="X59" s="84" t="e">
        <v>#REF!</v>
      </c>
      <c r="Y59" s="84" t="e">
        <v>#REF!</v>
      </c>
      <c r="Z59" s="84" t="s">
        <v>64</v>
      </c>
      <c r="AA59" s="134">
        <v>4</v>
      </c>
      <c r="AB59" s="134">
        <v>593</v>
      </c>
      <c r="AC59" s="134">
        <v>1256</v>
      </c>
      <c r="AD59" s="134">
        <v>2844</v>
      </c>
      <c r="AE59" s="134">
        <v>389</v>
      </c>
      <c r="AF59" s="134">
        <v>4</v>
      </c>
      <c r="AG59" s="134">
        <v>5090</v>
      </c>
    </row>
    <row r="60" spans="2:33" s="84" customFormat="1" hidden="1" x14ac:dyDescent="0.2">
      <c r="H60" s="131"/>
      <c r="I60" s="131"/>
      <c r="J60" s="131"/>
      <c r="K60" s="131"/>
      <c r="L60" s="131"/>
      <c r="M60" s="131"/>
      <c r="N60" s="131"/>
      <c r="O60" s="131"/>
      <c r="P60" s="131"/>
      <c r="Q60" s="202"/>
      <c r="R60" s="202"/>
      <c r="T60" s="134">
        <v>1</v>
      </c>
      <c r="U60" s="84" t="b">
        <v>1</v>
      </c>
      <c r="V60" s="84" t="e">
        <v>#REF!</v>
      </c>
      <c r="W60" s="84" t="b">
        <v>1</v>
      </c>
      <c r="X60" s="84" t="e">
        <v>#REF!</v>
      </c>
      <c r="Y60" s="84" t="e">
        <v>#REF!</v>
      </c>
      <c r="Z60" s="84" t="s">
        <v>66</v>
      </c>
      <c r="AA60" s="134">
        <v>1</v>
      </c>
      <c r="AB60" s="134">
        <v>592</v>
      </c>
      <c r="AC60" s="134">
        <v>1089</v>
      </c>
      <c r="AD60" s="134">
        <v>5226</v>
      </c>
      <c r="AE60" s="134">
        <v>3016</v>
      </c>
      <c r="AF60" s="134">
        <v>33</v>
      </c>
      <c r="AG60" s="134">
        <v>9957</v>
      </c>
    </row>
    <row r="61" spans="2:33" s="84" customFormat="1" hidden="1" x14ac:dyDescent="0.2">
      <c r="H61" s="131"/>
      <c r="I61" s="131"/>
      <c r="J61" s="131"/>
      <c r="K61" s="131"/>
      <c r="L61" s="131"/>
      <c r="M61" s="131"/>
      <c r="N61" s="131"/>
      <c r="O61" s="131"/>
      <c r="P61" s="131"/>
      <c r="Q61" s="202"/>
      <c r="R61" s="202"/>
      <c r="T61" s="134">
        <v>26</v>
      </c>
      <c r="U61" s="84" t="b">
        <v>1</v>
      </c>
      <c r="V61" s="84" t="e">
        <v>#REF!</v>
      </c>
      <c r="W61" s="84" t="b">
        <v>1</v>
      </c>
      <c r="X61" s="84" t="e">
        <v>#REF!</v>
      </c>
      <c r="Y61" s="84" t="e">
        <v>#REF!</v>
      </c>
      <c r="Z61" s="84" t="s">
        <v>65</v>
      </c>
      <c r="AA61" s="134">
        <v>6</v>
      </c>
      <c r="AB61" s="134">
        <v>362</v>
      </c>
      <c r="AC61" s="134">
        <v>944</v>
      </c>
      <c r="AD61" s="134">
        <v>3211</v>
      </c>
      <c r="AE61" s="134">
        <v>928</v>
      </c>
      <c r="AF61" s="134">
        <v>8</v>
      </c>
      <c r="AG61" s="134">
        <v>5459</v>
      </c>
    </row>
    <row r="62" spans="2:33" s="84" customFormat="1" hidden="1" x14ac:dyDescent="0.2">
      <c r="H62" s="131"/>
      <c r="I62" s="131"/>
      <c r="J62" s="131"/>
      <c r="K62" s="131"/>
      <c r="L62" s="131"/>
      <c r="M62" s="131"/>
      <c r="N62" s="131"/>
      <c r="O62" s="131"/>
      <c r="P62" s="131"/>
      <c r="Q62" s="202"/>
      <c r="R62" s="202"/>
      <c r="T62" s="134">
        <v>710</v>
      </c>
      <c r="U62" s="84" t="b">
        <v>1</v>
      </c>
      <c r="V62" s="84" t="e">
        <v>#REF!</v>
      </c>
      <c r="W62" s="84" t="b">
        <v>1</v>
      </c>
      <c r="X62" s="84" t="e">
        <v>#REF!</v>
      </c>
      <c r="Y62" s="84" t="e">
        <v>#REF!</v>
      </c>
      <c r="Z62" s="84" t="s">
        <v>67</v>
      </c>
      <c r="AA62" s="134">
        <v>33</v>
      </c>
      <c r="AB62" s="134">
        <v>3364</v>
      </c>
      <c r="AC62" s="134">
        <v>6015</v>
      </c>
      <c r="AD62" s="134">
        <v>7301</v>
      </c>
      <c r="AE62" s="134">
        <v>1050</v>
      </c>
      <c r="AF62" s="134">
        <v>15</v>
      </c>
      <c r="AG62" s="134">
        <v>17778</v>
      </c>
    </row>
    <row r="63" spans="2:33" s="84" customFormat="1" hidden="1" x14ac:dyDescent="0.2">
      <c r="H63" s="131"/>
      <c r="I63" s="131"/>
      <c r="J63" s="131"/>
      <c r="K63" s="131"/>
      <c r="L63" s="131"/>
      <c r="M63" s="131"/>
      <c r="N63" s="131"/>
      <c r="O63" s="131"/>
      <c r="P63" s="131"/>
      <c r="Q63" s="202"/>
      <c r="R63" s="202"/>
      <c r="T63" s="134">
        <v>1617</v>
      </c>
      <c r="U63" s="84" t="b">
        <v>1</v>
      </c>
      <c r="V63" s="84" t="e">
        <v>#REF!</v>
      </c>
      <c r="W63" s="84" t="b">
        <v>1</v>
      </c>
      <c r="X63" s="84" t="e">
        <v>#REF!</v>
      </c>
      <c r="Y63" s="84" t="e">
        <v>#REF!</v>
      </c>
      <c r="Z63" s="84" t="s">
        <v>60</v>
      </c>
      <c r="AA63" s="134">
        <v>127</v>
      </c>
      <c r="AB63" s="134">
        <v>7369</v>
      </c>
      <c r="AC63" s="134">
        <v>5847</v>
      </c>
      <c r="AD63" s="134">
        <v>5195</v>
      </c>
      <c r="AE63" s="134">
        <v>878</v>
      </c>
      <c r="AF63" s="134">
        <v>10</v>
      </c>
      <c r="AG63" s="134">
        <v>19426</v>
      </c>
    </row>
    <row r="64" spans="2:33" s="84" customFormat="1" hidden="1" x14ac:dyDescent="0.2">
      <c r="H64" s="131"/>
      <c r="I64" s="131"/>
      <c r="J64" s="131"/>
      <c r="K64" s="131"/>
      <c r="L64" s="131"/>
      <c r="M64" s="131"/>
      <c r="N64" s="131"/>
      <c r="O64" s="131"/>
      <c r="P64" s="131"/>
      <c r="Q64" s="202"/>
      <c r="R64" s="202"/>
      <c r="T64" s="134">
        <v>639</v>
      </c>
      <c r="U64" s="84" t="b">
        <v>1</v>
      </c>
      <c r="V64" s="84" t="e">
        <v>#REF!</v>
      </c>
      <c r="W64" s="84" t="b">
        <v>1</v>
      </c>
      <c r="X64" s="84" t="e">
        <v>#REF!</v>
      </c>
      <c r="Y64" s="84" t="e">
        <v>#REF!</v>
      </c>
      <c r="Z64" s="84" t="s">
        <v>4</v>
      </c>
      <c r="AA64" s="134">
        <v>24</v>
      </c>
      <c r="AB64" s="134">
        <v>1807</v>
      </c>
      <c r="AC64" s="134">
        <v>3838</v>
      </c>
      <c r="AD64" s="134">
        <v>11999</v>
      </c>
      <c r="AE64" s="134">
        <v>2832</v>
      </c>
      <c r="AF64" s="134">
        <v>25</v>
      </c>
      <c r="AG64" s="134">
        <v>20525</v>
      </c>
    </row>
    <row r="65" spans="8:33" s="84" customFormat="1" hidden="1" x14ac:dyDescent="0.2">
      <c r="H65" s="131"/>
      <c r="I65" s="131"/>
      <c r="J65" s="131"/>
      <c r="K65" s="131"/>
      <c r="L65" s="131"/>
      <c r="M65" s="131"/>
      <c r="N65" s="131"/>
      <c r="O65" s="131"/>
      <c r="P65" s="131"/>
      <c r="Q65" s="202"/>
      <c r="R65" s="202"/>
      <c r="T65" s="134">
        <v>2086</v>
      </c>
      <c r="U65" s="84" t="b">
        <v>1</v>
      </c>
      <c r="V65" s="84" t="e">
        <v>#REF!</v>
      </c>
      <c r="W65" s="84" t="b">
        <v>1</v>
      </c>
      <c r="X65" s="84" t="e">
        <v>#REF!</v>
      </c>
      <c r="Y65" s="84" t="e">
        <v>#REF!</v>
      </c>
      <c r="Z65" s="84" t="s">
        <v>56</v>
      </c>
      <c r="AA65" s="134">
        <v>47</v>
      </c>
      <c r="AB65" s="134">
        <v>5570</v>
      </c>
      <c r="AC65" s="134">
        <v>9600</v>
      </c>
      <c r="AD65" s="134">
        <v>10384</v>
      </c>
      <c r="AE65" s="134">
        <v>1296</v>
      </c>
      <c r="AF65" s="134">
        <v>15</v>
      </c>
      <c r="AG65" s="134">
        <v>26912</v>
      </c>
    </row>
    <row r="66" spans="8:33" s="84" customFormat="1" hidden="1" x14ac:dyDescent="0.2">
      <c r="H66" s="131"/>
      <c r="I66" s="131"/>
      <c r="J66" s="131"/>
      <c r="K66" s="131"/>
      <c r="L66" s="131"/>
      <c r="M66" s="131"/>
      <c r="N66" s="131"/>
      <c r="O66" s="131"/>
      <c r="P66" s="131"/>
      <c r="Q66" s="202"/>
      <c r="R66" s="202"/>
      <c r="T66" s="134">
        <v>0</v>
      </c>
      <c r="U66" s="84" t="b">
        <v>1</v>
      </c>
      <c r="V66" s="84" t="e">
        <v>#REF!</v>
      </c>
      <c r="W66" s="84" t="b">
        <v>1</v>
      </c>
      <c r="X66" s="84" t="e">
        <v>#REF!</v>
      </c>
      <c r="Y66" s="84" t="e">
        <v>#REF!</v>
      </c>
      <c r="Z66" s="84" t="s">
        <v>70</v>
      </c>
      <c r="AA66" s="134">
        <v>0</v>
      </c>
      <c r="AB66" s="134">
        <v>28</v>
      </c>
      <c r="AC66" s="134">
        <v>102</v>
      </c>
      <c r="AD66" s="134">
        <v>478</v>
      </c>
      <c r="AE66" s="134">
        <v>134</v>
      </c>
      <c r="AF66" s="134">
        <v>0</v>
      </c>
      <c r="AG66" s="134">
        <v>742</v>
      </c>
    </row>
    <row r="67" spans="8:33" s="84" customFormat="1" hidden="1" x14ac:dyDescent="0.2">
      <c r="H67" s="131"/>
      <c r="I67" s="131"/>
      <c r="J67" s="131"/>
      <c r="K67" s="131"/>
      <c r="L67" s="131"/>
      <c r="M67" s="131"/>
      <c r="N67" s="131"/>
      <c r="O67" s="131"/>
      <c r="P67" s="131"/>
      <c r="Q67" s="202"/>
      <c r="R67" s="202"/>
      <c r="T67" s="134">
        <v>34</v>
      </c>
      <c r="U67" s="84" t="b">
        <v>1</v>
      </c>
      <c r="V67" s="84" t="e">
        <v>#REF!</v>
      </c>
      <c r="W67" s="84" t="b">
        <v>1</v>
      </c>
      <c r="X67" s="84" t="e">
        <v>#REF!</v>
      </c>
      <c r="Y67" s="84" t="e">
        <v>#REF!</v>
      </c>
      <c r="Z67" s="84" t="s">
        <v>71</v>
      </c>
      <c r="AA67" s="134">
        <v>2</v>
      </c>
      <c r="AB67" s="134">
        <v>227</v>
      </c>
      <c r="AC67" s="134">
        <v>455</v>
      </c>
      <c r="AD67" s="134">
        <v>1319</v>
      </c>
      <c r="AE67" s="134">
        <v>481</v>
      </c>
      <c r="AF67" s="134">
        <v>3</v>
      </c>
      <c r="AG67" s="134">
        <v>2487</v>
      </c>
    </row>
    <row r="68" spans="8:33" s="84" customFormat="1" hidden="1" x14ac:dyDescent="0.2">
      <c r="H68" s="131"/>
      <c r="I68" s="131"/>
      <c r="J68" s="131"/>
      <c r="K68" s="131"/>
      <c r="L68" s="131"/>
      <c r="M68" s="131"/>
      <c r="N68" s="131"/>
      <c r="O68" s="131"/>
      <c r="P68" s="131"/>
      <c r="Q68" s="202"/>
      <c r="R68" s="202"/>
      <c r="T68" s="134">
        <v>80</v>
      </c>
      <c r="U68" s="84" t="b">
        <v>1</v>
      </c>
      <c r="V68" s="84" t="e">
        <v>#REF!</v>
      </c>
      <c r="W68" s="84" t="b">
        <v>1</v>
      </c>
      <c r="X68" s="84" t="e">
        <v>#REF!</v>
      </c>
      <c r="Y68" s="84" t="e">
        <v>#REF!</v>
      </c>
      <c r="Z68" s="84" t="s">
        <v>72</v>
      </c>
      <c r="AA68" s="134">
        <v>3</v>
      </c>
      <c r="AB68" s="134">
        <v>430</v>
      </c>
      <c r="AC68" s="134">
        <v>868</v>
      </c>
      <c r="AD68" s="134">
        <v>1300</v>
      </c>
      <c r="AE68" s="134">
        <v>262</v>
      </c>
      <c r="AF68" s="134">
        <v>3</v>
      </c>
      <c r="AG68" s="134">
        <v>2866</v>
      </c>
    </row>
    <row r="69" spans="8:33" s="84" customFormat="1" hidden="1" x14ac:dyDescent="0.2">
      <c r="H69" s="131"/>
      <c r="I69" s="131"/>
      <c r="J69" s="131"/>
      <c r="K69" s="131"/>
      <c r="L69" s="131"/>
      <c r="M69" s="131"/>
      <c r="N69" s="131"/>
      <c r="O69" s="131"/>
      <c r="P69" s="131"/>
      <c r="Q69" s="202"/>
      <c r="R69" s="202"/>
      <c r="T69" s="134">
        <v>971</v>
      </c>
      <c r="U69" s="84" t="b">
        <v>1</v>
      </c>
      <c r="V69" s="84" t="e">
        <v>#REF!</v>
      </c>
      <c r="W69" s="84" t="b">
        <v>1</v>
      </c>
      <c r="X69" s="84" t="e">
        <v>#REF!</v>
      </c>
      <c r="Y69" s="84" t="e">
        <v>#REF!</v>
      </c>
      <c r="Z69" s="84" t="s">
        <v>69</v>
      </c>
      <c r="AA69" s="134">
        <v>13</v>
      </c>
      <c r="AB69" s="134">
        <v>1677</v>
      </c>
      <c r="AC69" s="134">
        <v>3496</v>
      </c>
      <c r="AD69" s="134">
        <v>6922</v>
      </c>
      <c r="AE69" s="134">
        <v>2142</v>
      </c>
      <c r="AF69" s="134">
        <v>59</v>
      </c>
      <c r="AG69" s="134">
        <v>14309</v>
      </c>
    </row>
    <row r="70" spans="8:33" s="84" customFormat="1" hidden="1" x14ac:dyDescent="0.2">
      <c r="H70" s="131"/>
      <c r="I70" s="131"/>
      <c r="J70" s="131"/>
      <c r="K70" s="131"/>
      <c r="L70" s="131"/>
      <c r="M70" s="131"/>
      <c r="N70" s="131"/>
      <c r="O70" s="131"/>
      <c r="P70" s="131"/>
      <c r="Q70" s="202"/>
      <c r="R70" s="202"/>
      <c r="T70" s="134">
        <v>1404</v>
      </c>
      <c r="U70" s="84" t="b">
        <v>1</v>
      </c>
      <c r="V70" s="84" t="e">
        <v>#REF!</v>
      </c>
      <c r="W70" s="84" t="b">
        <v>1</v>
      </c>
      <c r="X70" s="84" t="e">
        <v>#REF!</v>
      </c>
      <c r="Y70" s="84" t="e">
        <v>#REF!</v>
      </c>
      <c r="Z70" s="84" t="s">
        <v>55</v>
      </c>
      <c r="AA70" s="134">
        <v>11</v>
      </c>
      <c r="AB70" s="134">
        <v>1586</v>
      </c>
      <c r="AC70" s="134">
        <v>2886</v>
      </c>
      <c r="AD70" s="134">
        <v>6170</v>
      </c>
      <c r="AE70" s="134">
        <v>1248</v>
      </c>
      <c r="AF70" s="134">
        <v>10</v>
      </c>
      <c r="AG70" s="134">
        <v>11911</v>
      </c>
    </row>
    <row r="71" spans="8:33" s="84" customFormat="1" hidden="1" x14ac:dyDescent="0.2">
      <c r="H71" s="131"/>
      <c r="I71" s="131"/>
      <c r="J71" s="131"/>
      <c r="K71" s="131"/>
      <c r="L71" s="131"/>
      <c r="M71" s="131"/>
      <c r="N71" s="131"/>
      <c r="O71" s="131"/>
      <c r="P71" s="131"/>
      <c r="Q71" s="202"/>
      <c r="R71" s="202"/>
      <c r="T71" s="134">
        <v>212</v>
      </c>
      <c r="U71" s="84" t="b">
        <v>1</v>
      </c>
      <c r="V71" s="84" t="e">
        <v>#REF!</v>
      </c>
      <c r="W71" s="84" t="b">
        <v>1</v>
      </c>
      <c r="X71" s="84" t="e">
        <v>#REF!</v>
      </c>
      <c r="Y71" s="84" t="e">
        <v>#REF!</v>
      </c>
      <c r="Z71" s="84" t="s">
        <v>19</v>
      </c>
      <c r="AA71" s="134">
        <v>23</v>
      </c>
      <c r="AB71" s="134">
        <v>6128</v>
      </c>
      <c r="AC71" s="134">
        <v>6324</v>
      </c>
      <c r="AD71" s="134">
        <v>8422</v>
      </c>
      <c r="AE71" s="134">
        <v>916</v>
      </c>
      <c r="AF71" s="134">
        <v>9</v>
      </c>
      <c r="AG71" s="134">
        <v>21822</v>
      </c>
    </row>
    <row r="72" spans="8:33" s="84" customFormat="1" hidden="1" x14ac:dyDescent="0.2">
      <c r="H72" s="131"/>
      <c r="I72" s="131"/>
      <c r="J72" s="131"/>
      <c r="K72" s="131"/>
      <c r="L72" s="131"/>
      <c r="M72" s="131"/>
      <c r="N72" s="131"/>
      <c r="O72" s="131"/>
      <c r="P72" s="131"/>
      <c r="Q72" s="202"/>
      <c r="R72" s="202"/>
      <c r="T72" s="134">
        <v>1650</v>
      </c>
      <c r="U72" s="84" t="b">
        <v>1</v>
      </c>
      <c r="V72" s="84" t="e">
        <v>#REF!</v>
      </c>
      <c r="W72" s="84" t="b">
        <v>1</v>
      </c>
      <c r="X72" s="84" t="e">
        <v>#REF!</v>
      </c>
      <c r="Y72" s="84" t="e">
        <v>#REF!</v>
      </c>
      <c r="Z72" s="84" t="s">
        <v>73</v>
      </c>
      <c r="AA72" s="134">
        <v>19</v>
      </c>
      <c r="AB72" s="134">
        <v>1669</v>
      </c>
      <c r="AC72" s="134">
        <v>3275</v>
      </c>
      <c r="AD72" s="134">
        <v>2145</v>
      </c>
      <c r="AE72" s="134">
        <v>178</v>
      </c>
      <c r="AF72" s="134">
        <v>1</v>
      </c>
      <c r="AG72" s="134">
        <v>7287</v>
      </c>
    </row>
    <row r="73" spans="8:33" s="84" customFormat="1" hidden="1" x14ac:dyDescent="0.2">
      <c r="H73" s="131"/>
      <c r="I73" s="131"/>
      <c r="J73" s="131"/>
      <c r="K73" s="131"/>
      <c r="L73" s="131"/>
      <c r="M73" s="131"/>
      <c r="N73" s="131"/>
      <c r="O73" s="131"/>
      <c r="P73" s="131"/>
      <c r="Q73" s="202"/>
      <c r="R73" s="202"/>
      <c r="T73" s="134">
        <v>880</v>
      </c>
      <c r="U73" s="84" t="b">
        <v>1</v>
      </c>
      <c r="V73" s="84" t="e">
        <v>#REF!</v>
      </c>
      <c r="W73" s="84" t="b">
        <v>1</v>
      </c>
      <c r="X73" s="84" t="e">
        <v>#REF!</v>
      </c>
      <c r="Y73" s="84" t="e">
        <v>#REF!</v>
      </c>
      <c r="Z73" s="84" t="s">
        <v>68</v>
      </c>
      <c r="AA73" s="134">
        <v>19</v>
      </c>
      <c r="AB73" s="134">
        <v>1569</v>
      </c>
      <c r="AC73" s="134">
        <v>2887</v>
      </c>
      <c r="AD73" s="134">
        <v>4206</v>
      </c>
      <c r="AE73" s="134">
        <v>714</v>
      </c>
      <c r="AF73" s="134">
        <v>14</v>
      </c>
      <c r="AG73" s="134">
        <v>9409</v>
      </c>
    </row>
    <row r="74" spans="8:33" s="84" customFormat="1" hidden="1" x14ac:dyDescent="0.2">
      <c r="H74" s="131"/>
      <c r="I74" s="131"/>
      <c r="J74" s="131"/>
      <c r="K74" s="131"/>
      <c r="L74" s="131"/>
      <c r="M74" s="131"/>
      <c r="N74" s="131"/>
      <c r="O74" s="131"/>
      <c r="P74" s="131"/>
      <c r="Q74" s="202"/>
      <c r="R74" s="202"/>
      <c r="T74" s="134">
        <v>230</v>
      </c>
      <c r="U74" s="84" t="b">
        <v>1</v>
      </c>
      <c r="V74" s="84" t="e">
        <v>#REF!</v>
      </c>
      <c r="W74" s="84" t="b">
        <v>1</v>
      </c>
      <c r="X74" s="84" t="e">
        <v>#REF!</v>
      </c>
      <c r="Y74" s="84" t="e">
        <v>#REF!</v>
      </c>
      <c r="Z74" s="84" t="s">
        <v>63</v>
      </c>
      <c r="AA74" s="134">
        <v>19</v>
      </c>
      <c r="AB74" s="134">
        <v>1692</v>
      </c>
      <c r="AC74" s="134">
        <v>4525</v>
      </c>
      <c r="AD74" s="134">
        <v>9656</v>
      </c>
      <c r="AE74" s="134">
        <v>1621</v>
      </c>
      <c r="AF74" s="134">
        <v>23</v>
      </c>
      <c r="AG74" s="134">
        <v>17536</v>
      </c>
    </row>
    <row r="75" spans="8:33" s="84" customFormat="1" hidden="1" x14ac:dyDescent="0.2">
      <c r="H75" s="131"/>
      <c r="I75" s="131"/>
      <c r="J75" s="131"/>
      <c r="K75" s="131"/>
      <c r="L75" s="131"/>
      <c r="M75" s="131"/>
      <c r="N75" s="131"/>
      <c r="O75" s="131"/>
      <c r="P75" s="131"/>
      <c r="Q75" s="202"/>
      <c r="R75" s="202"/>
      <c r="T75" s="134">
        <v>19772</v>
      </c>
      <c r="U75" s="84" t="b">
        <v>1</v>
      </c>
      <c r="V75" s="84" t="e">
        <v>#REF!</v>
      </c>
      <c r="W75" s="84" t="b">
        <v>1</v>
      </c>
      <c r="X75" s="84" t="e">
        <v>#REF!</v>
      </c>
      <c r="Y75" s="84" t="e">
        <v>#REF!</v>
      </c>
      <c r="Z75" s="136" t="s">
        <v>35</v>
      </c>
      <c r="AA75" s="135">
        <v>982</v>
      </c>
      <c r="AB75" s="135">
        <v>67226</v>
      </c>
      <c r="AC75" s="135">
        <v>105244</v>
      </c>
      <c r="AD75" s="135">
        <v>146829</v>
      </c>
      <c r="AE75" s="135">
        <v>27922</v>
      </c>
      <c r="AF75" s="135">
        <v>312</v>
      </c>
      <c r="AG75" s="135">
        <v>348515</v>
      </c>
    </row>
    <row r="76" spans="8:33" s="84" customFormat="1" hidden="1" x14ac:dyDescent="0.2">
      <c r="H76" s="131"/>
      <c r="I76" s="131"/>
      <c r="J76" s="131"/>
      <c r="K76" s="131"/>
      <c r="L76" s="131"/>
      <c r="M76" s="131"/>
      <c r="N76" s="131"/>
      <c r="O76" s="131"/>
      <c r="P76" s="131"/>
      <c r="Q76" s="202"/>
      <c r="R76" s="202"/>
    </row>
    <row r="77" spans="8:33" s="84" customFormat="1" hidden="1" x14ac:dyDescent="0.2">
      <c r="H77" s="131"/>
      <c r="I77" s="131"/>
      <c r="J77" s="131"/>
      <c r="K77" s="131"/>
      <c r="L77" s="131"/>
      <c r="M77" s="131"/>
      <c r="N77" s="131"/>
      <c r="O77" s="131"/>
      <c r="P77" s="131"/>
      <c r="Q77" s="202"/>
      <c r="R77" s="202"/>
    </row>
    <row r="78" spans="8:33" s="84" customFormat="1" hidden="1" x14ac:dyDescent="0.2">
      <c r="H78" s="131"/>
      <c r="I78" s="131"/>
      <c r="J78" s="131"/>
      <c r="K78" s="131"/>
      <c r="L78" s="131"/>
      <c r="M78" s="131"/>
      <c r="N78" s="131"/>
      <c r="O78" s="131"/>
      <c r="P78" s="131"/>
      <c r="Q78" s="202"/>
      <c r="R78" s="202"/>
    </row>
    <row r="79" spans="8:33" s="84" customFormat="1" hidden="1" x14ac:dyDescent="0.2">
      <c r="H79" s="131"/>
      <c r="I79" s="131"/>
      <c r="J79" s="131"/>
      <c r="K79" s="131"/>
      <c r="L79" s="131"/>
      <c r="M79" s="131"/>
      <c r="N79" s="131"/>
      <c r="O79" s="131"/>
      <c r="P79" s="131"/>
      <c r="Q79" s="202"/>
      <c r="R79" s="202"/>
    </row>
    <row r="80" spans="8:33" s="84" customFormat="1" hidden="1" x14ac:dyDescent="0.2">
      <c r="H80" s="131"/>
      <c r="I80" s="131"/>
      <c r="J80" s="131"/>
      <c r="K80" s="131"/>
      <c r="L80" s="131"/>
      <c r="M80" s="131"/>
      <c r="N80" s="131"/>
      <c r="O80" s="131"/>
      <c r="P80" s="131"/>
      <c r="Q80" s="202"/>
      <c r="R80" s="202"/>
    </row>
    <row r="81" spans="8:18" s="84" customFormat="1" hidden="1" x14ac:dyDescent="0.2">
      <c r="H81" s="131"/>
      <c r="I81" s="131"/>
      <c r="J81" s="131"/>
      <c r="K81" s="131"/>
      <c r="L81" s="131"/>
      <c r="M81" s="131"/>
      <c r="N81" s="131"/>
      <c r="O81" s="131"/>
      <c r="P81" s="131"/>
      <c r="Q81" s="202"/>
      <c r="R81" s="202"/>
    </row>
    <row r="82" spans="8:18" s="84" customFormat="1" hidden="1" x14ac:dyDescent="0.2">
      <c r="H82" s="131"/>
      <c r="I82" s="131"/>
      <c r="J82" s="131"/>
      <c r="K82" s="131"/>
      <c r="L82" s="131"/>
      <c r="M82" s="131"/>
      <c r="N82" s="131"/>
      <c r="O82" s="131"/>
      <c r="P82" s="131"/>
      <c r="Q82" s="202"/>
      <c r="R82" s="202"/>
    </row>
    <row r="83" spans="8:18" s="84" customFormat="1" hidden="1" x14ac:dyDescent="0.2">
      <c r="H83" s="131"/>
      <c r="I83" s="131"/>
      <c r="J83" s="131"/>
      <c r="K83" s="131"/>
      <c r="L83" s="131"/>
      <c r="M83" s="131"/>
      <c r="N83" s="131"/>
      <c r="O83" s="131"/>
      <c r="P83" s="131"/>
      <c r="Q83" s="202"/>
      <c r="R83" s="202"/>
    </row>
    <row r="84" spans="8:18" s="84" customFormat="1" hidden="1" x14ac:dyDescent="0.2">
      <c r="H84" s="131"/>
      <c r="I84" s="131"/>
      <c r="J84" s="131"/>
      <c r="K84" s="131"/>
      <c r="L84" s="131"/>
      <c r="M84" s="131"/>
      <c r="N84" s="131"/>
      <c r="O84" s="131"/>
      <c r="P84" s="131"/>
      <c r="Q84" s="202"/>
      <c r="R84" s="202"/>
    </row>
    <row r="85" spans="8:18" s="84" customFormat="1" hidden="1" x14ac:dyDescent="0.2">
      <c r="H85" s="131"/>
      <c r="I85" s="131"/>
      <c r="J85" s="131"/>
      <c r="K85" s="131"/>
      <c r="L85" s="131"/>
      <c r="M85" s="131"/>
      <c r="N85" s="131"/>
      <c r="O85" s="131"/>
      <c r="P85" s="131"/>
      <c r="Q85" s="202"/>
      <c r="R85" s="202"/>
    </row>
    <row r="86" spans="8:18" s="84" customFormat="1" hidden="1" x14ac:dyDescent="0.2">
      <c r="H86" s="131"/>
      <c r="I86" s="131"/>
      <c r="J86" s="131"/>
      <c r="K86" s="131"/>
      <c r="L86" s="131"/>
      <c r="M86" s="131"/>
      <c r="N86" s="131"/>
      <c r="O86" s="131"/>
      <c r="P86" s="131"/>
      <c r="Q86" s="202"/>
      <c r="R86" s="202"/>
    </row>
    <row r="87" spans="8:18" s="84" customFormat="1" hidden="1" x14ac:dyDescent="0.2">
      <c r="H87" s="131"/>
      <c r="I87" s="131"/>
      <c r="J87" s="131"/>
      <c r="K87" s="131"/>
      <c r="L87" s="131"/>
      <c r="M87" s="131"/>
      <c r="N87" s="131"/>
      <c r="O87" s="131"/>
      <c r="P87" s="131"/>
      <c r="Q87" s="202"/>
      <c r="R87" s="202"/>
    </row>
    <row r="88" spans="8:18" s="84" customFormat="1" hidden="1" x14ac:dyDescent="0.2">
      <c r="H88" s="131"/>
      <c r="I88" s="131"/>
      <c r="J88" s="131"/>
      <c r="K88" s="131"/>
      <c r="L88" s="131"/>
      <c r="M88" s="131"/>
      <c r="N88" s="131"/>
      <c r="O88" s="131"/>
      <c r="P88" s="131"/>
      <c r="Q88" s="202"/>
      <c r="R88" s="202"/>
    </row>
    <row r="89" spans="8:18" s="84" customFormat="1" hidden="1" x14ac:dyDescent="0.2">
      <c r="H89" s="131"/>
      <c r="I89" s="131"/>
      <c r="J89" s="131"/>
      <c r="K89" s="131"/>
      <c r="L89" s="131"/>
      <c r="M89" s="131"/>
      <c r="N89" s="131"/>
      <c r="O89" s="131"/>
      <c r="P89" s="131"/>
      <c r="Q89" s="202"/>
      <c r="R89" s="202"/>
    </row>
    <row r="90" spans="8:18" s="84" customFormat="1" hidden="1" x14ac:dyDescent="0.2">
      <c r="H90" s="131"/>
      <c r="I90" s="131"/>
      <c r="J90" s="131"/>
      <c r="K90" s="131"/>
      <c r="L90" s="131"/>
      <c r="M90" s="131"/>
      <c r="N90" s="131"/>
      <c r="O90" s="131"/>
      <c r="P90" s="131"/>
      <c r="Q90" s="202"/>
      <c r="R90" s="202"/>
    </row>
    <row r="91" spans="8:18" s="84" customFormat="1" hidden="1" x14ac:dyDescent="0.2">
      <c r="H91" s="131"/>
      <c r="I91" s="131"/>
      <c r="J91" s="131"/>
      <c r="K91" s="131"/>
      <c r="L91" s="131"/>
      <c r="M91" s="131"/>
      <c r="N91" s="131"/>
      <c r="O91" s="131"/>
      <c r="P91" s="131"/>
      <c r="Q91" s="202"/>
      <c r="R91" s="202"/>
    </row>
    <row r="92" spans="8:18" s="84" customFormat="1" hidden="1" x14ac:dyDescent="0.2">
      <c r="H92" s="131"/>
      <c r="I92" s="131"/>
      <c r="J92" s="131"/>
      <c r="K92" s="131"/>
      <c r="L92" s="131"/>
      <c r="M92" s="131"/>
      <c r="N92" s="131"/>
      <c r="O92" s="131"/>
      <c r="P92" s="131"/>
      <c r="Q92" s="202"/>
      <c r="R92" s="202"/>
    </row>
    <row r="93" spans="8:18" s="84" customFormat="1" hidden="1" x14ac:dyDescent="0.2">
      <c r="H93" s="131"/>
      <c r="I93" s="131"/>
      <c r="J93" s="131"/>
      <c r="K93" s="131"/>
      <c r="L93" s="131"/>
      <c r="M93" s="131"/>
      <c r="N93" s="131"/>
      <c r="O93" s="131"/>
      <c r="P93" s="131"/>
      <c r="Q93" s="202"/>
      <c r="R93" s="202"/>
    </row>
    <row r="94" spans="8:18" s="84" customFormat="1" hidden="1" x14ac:dyDescent="0.2">
      <c r="H94" s="131"/>
      <c r="I94" s="131"/>
      <c r="J94" s="131"/>
      <c r="K94" s="131"/>
      <c r="L94" s="131"/>
      <c r="M94" s="131"/>
      <c r="N94" s="131"/>
      <c r="O94" s="131"/>
      <c r="P94" s="131"/>
      <c r="Q94" s="202"/>
      <c r="R94" s="202"/>
    </row>
    <row r="95" spans="8:18" s="84" customFormat="1" hidden="1" x14ac:dyDescent="0.2">
      <c r="H95" s="131"/>
      <c r="I95" s="131"/>
      <c r="J95" s="131"/>
      <c r="K95" s="131"/>
      <c r="L95" s="131"/>
      <c r="M95" s="131"/>
      <c r="N95" s="131"/>
      <c r="O95" s="131"/>
      <c r="P95" s="131"/>
      <c r="Q95" s="202"/>
      <c r="R95" s="202"/>
    </row>
    <row r="96" spans="8:18" s="84" customFormat="1" hidden="1" x14ac:dyDescent="0.2">
      <c r="H96" s="131"/>
      <c r="I96" s="131"/>
      <c r="J96" s="131"/>
      <c r="K96" s="131"/>
      <c r="L96" s="131"/>
      <c r="M96" s="131"/>
      <c r="N96" s="131"/>
      <c r="O96" s="131"/>
      <c r="P96" s="131"/>
      <c r="Q96" s="202"/>
      <c r="R96" s="202"/>
    </row>
    <row r="97" spans="8:18" s="84" customFormat="1" hidden="1" x14ac:dyDescent="0.2">
      <c r="H97" s="131"/>
      <c r="I97" s="131"/>
      <c r="J97" s="131"/>
      <c r="K97" s="131"/>
      <c r="L97" s="131"/>
      <c r="M97" s="131"/>
      <c r="N97" s="131"/>
      <c r="O97" s="131"/>
      <c r="P97" s="131"/>
      <c r="Q97" s="202"/>
      <c r="R97" s="202"/>
    </row>
    <row r="98" spans="8:18" s="84" customFormat="1" hidden="1" x14ac:dyDescent="0.2">
      <c r="H98" s="131"/>
      <c r="I98" s="131"/>
      <c r="J98" s="131"/>
      <c r="K98" s="131"/>
      <c r="L98" s="131"/>
      <c r="M98" s="131"/>
      <c r="N98" s="131"/>
      <c r="O98" s="131"/>
      <c r="P98" s="131"/>
      <c r="Q98" s="202"/>
      <c r="R98" s="202"/>
    </row>
    <row r="99" spans="8:18" s="84" customFormat="1" hidden="1" x14ac:dyDescent="0.2">
      <c r="H99" s="131"/>
      <c r="I99" s="131"/>
      <c r="J99" s="131"/>
      <c r="K99" s="131"/>
      <c r="L99" s="131"/>
      <c r="M99" s="131"/>
      <c r="N99" s="131"/>
      <c r="O99" s="131"/>
      <c r="P99" s="131"/>
      <c r="Q99" s="202"/>
      <c r="R99" s="202"/>
    </row>
    <row r="100" spans="8:18" s="84" customFormat="1" hidden="1" x14ac:dyDescent="0.2">
      <c r="H100" s="131"/>
      <c r="I100" s="131"/>
      <c r="J100" s="131"/>
      <c r="K100" s="131"/>
      <c r="L100" s="131"/>
      <c r="M100" s="131"/>
      <c r="N100" s="131"/>
      <c r="O100" s="131"/>
      <c r="P100" s="131"/>
      <c r="Q100" s="202"/>
      <c r="R100" s="202"/>
    </row>
    <row r="101" spans="8:18" s="84" customFormat="1" hidden="1" x14ac:dyDescent="0.2">
      <c r="H101" s="131"/>
      <c r="I101" s="131"/>
      <c r="J101" s="131"/>
      <c r="K101" s="131"/>
      <c r="L101" s="131"/>
      <c r="M101" s="131"/>
      <c r="N101" s="131"/>
      <c r="O101" s="131"/>
      <c r="P101" s="131"/>
      <c r="Q101" s="202"/>
      <c r="R101" s="202"/>
    </row>
    <row r="102" spans="8:18" s="84" customFormat="1" hidden="1" x14ac:dyDescent="0.2">
      <c r="H102" s="131"/>
      <c r="I102" s="131"/>
      <c r="J102" s="131"/>
      <c r="K102" s="131"/>
      <c r="L102" s="131"/>
      <c r="M102" s="131"/>
      <c r="N102" s="131"/>
      <c r="O102" s="131"/>
      <c r="P102" s="131"/>
      <c r="Q102" s="202"/>
      <c r="R102" s="202"/>
    </row>
    <row r="103" spans="8:18" s="84" customFormat="1" hidden="1" x14ac:dyDescent="0.2">
      <c r="H103" s="131"/>
      <c r="I103" s="131"/>
      <c r="J103" s="131"/>
      <c r="K103" s="131"/>
      <c r="L103" s="131"/>
      <c r="M103" s="131"/>
      <c r="N103" s="131"/>
      <c r="O103" s="131"/>
      <c r="P103" s="131"/>
      <c r="Q103" s="202"/>
      <c r="R103" s="202"/>
    </row>
    <row r="104" spans="8:18" s="84" customFormat="1" hidden="1" x14ac:dyDescent="0.2">
      <c r="H104" s="131"/>
      <c r="I104" s="131"/>
      <c r="J104" s="131"/>
      <c r="K104" s="131"/>
      <c r="L104" s="131"/>
      <c r="M104" s="131"/>
      <c r="N104" s="131"/>
      <c r="O104" s="131"/>
      <c r="P104" s="131"/>
      <c r="Q104" s="202"/>
      <c r="R104" s="202"/>
    </row>
    <row r="105" spans="8:18" s="84" customFormat="1" hidden="1" x14ac:dyDescent="0.2">
      <c r="H105" s="131"/>
      <c r="I105" s="131"/>
      <c r="J105" s="131"/>
      <c r="K105" s="131"/>
      <c r="L105" s="131"/>
      <c r="M105" s="131"/>
      <c r="N105" s="131"/>
      <c r="O105" s="131"/>
      <c r="P105" s="131"/>
      <c r="Q105" s="202"/>
      <c r="R105" s="202"/>
    </row>
    <row r="106" spans="8:18" s="84" customFormat="1" hidden="1" x14ac:dyDescent="0.2">
      <c r="H106" s="131"/>
      <c r="I106" s="131"/>
      <c r="J106" s="131"/>
      <c r="K106" s="131"/>
      <c r="L106" s="131"/>
      <c r="M106" s="131"/>
      <c r="N106" s="131"/>
      <c r="O106" s="131"/>
      <c r="P106" s="131"/>
      <c r="Q106" s="202"/>
      <c r="R106" s="202"/>
    </row>
    <row r="107" spans="8:18" s="84" customFormat="1" hidden="1" x14ac:dyDescent="0.2">
      <c r="H107" s="131"/>
      <c r="I107" s="131"/>
      <c r="J107" s="131"/>
      <c r="K107" s="131"/>
      <c r="L107" s="131"/>
      <c r="M107" s="131"/>
      <c r="N107" s="131"/>
      <c r="O107" s="131"/>
      <c r="P107" s="131"/>
      <c r="Q107" s="202"/>
      <c r="R107" s="202"/>
    </row>
    <row r="108" spans="8:18" s="84" customFormat="1" hidden="1" x14ac:dyDescent="0.2">
      <c r="H108" s="131"/>
      <c r="I108" s="131"/>
      <c r="J108" s="131"/>
      <c r="K108" s="131"/>
      <c r="L108" s="131"/>
      <c r="M108" s="131"/>
      <c r="N108" s="131"/>
      <c r="O108" s="131"/>
      <c r="P108" s="131"/>
      <c r="Q108" s="202"/>
      <c r="R108" s="202"/>
    </row>
    <row r="109" spans="8:18" s="84" customFormat="1" hidden="1" x14ac:dyDescent="0.2">
      <c r="H109" s="131"/>
      <c r="I109" s="131"/>
      <c r="J109" s="131"/>
      <c r="K109" s="131"/>
      <c r="L109" s="131"/>
      <c r="M109" s="131"/>
      <c r="N109" s="131"/>
      <c r="O109" s="131"/>
      <c r="P109" s="131"/>
      <c r="Q109" s="202"/>
      <c r="R109" s="202"/>
    </row>
    <row r="110" spans="8:18" s="84" customFormat="1" hidden="1" x14ac:dyDescent="0.2">
      <c r="H110" s="131"/>
      <c r="I110" s="131"/>
      <c r="J110" s="131"/>
      <c r="K110" s="131"/>
      <c r="L110" s="131"/>
      <c r="M110" s="131"/>
      <c r="N110" s="131"/>
      <c r="O110" s="131"/>
      <c r="P110" s="131"/>
      <c r="Q110" s="202"/>
      <c r="R110" s="202"/>
    </row>
    <row r="111" spans="8:18" s="84" customFormat="1" hidden="1" x14ac:dyDescent="0.2">
      <c r="H111" s="131"/>
      <c r="I111" s="131"/>
      <c r="J111" s="131"/>
      <c r="K111" s="131"/>
      <c r="L111" s="131"/>
      <c r="M111" s="131"/>
      <c r="N111" s="131"/>
      <c r="O111" s="131"/>
      <c r="P111" s="131"/>
      <c r="Q111" s="202"/>
      <c r="R111" s="202"/>
    </row>
    <row r="112" spans="8:18" s="84" customFormat="1" hidden="1" x14ac:dyDescent="0.2">
      <c r="H112" s="131"/>
      <c r="I112" s="131"/>
      <c r="J112" s="131"/>
      <c r="K112" s="131"/>
      <c r="L112" s="131"/>
      <c r="M112" s="131"/>
      <c r="N112" s="131"/>
      <c r="O112" s="131"/>
      <c r="P112" s="131"/>
      <c r="Q112" s="202"/>
      <c r="R112" s="202"/>
    </row>
    <row r="113" spans="8:18" s="84" customFormat="1" hidden="1" x14ac:dyDescent="0.2">
      <c r="H113" s="131"/>
      <c r="I113" s="131"/>
      <c r="J113" s="131"/>
      <c r="K113" s="131"/>
      <c r="L113" s="131"/>
      <c r="M113" s="131"/>
      <c r="N113" s="131"/>
      <c r="O113" s="131"/>
      <c r="P113" s="131"/>
      <c r="Q113" s="202"/>
      <c r="R113" s="202"/>
    </row>
    <row r="114" spans="8:18" s="84" customFormat="1" hidden="1" x14ac:dyDescent="0.2">
      <c r="H114" s="131"/>
      <c r="I114" s="131"/>
      <c r="J114" s="131"/>
      <c r="K114" s="131"/>
      <c r="L114" s="131"/>
      <c r="M114" s="131"/>
      <c r="N114" s="131"/>
      <c r="O114" s="131"/>
      <c r="P114" s="131"/>
      <c r="Q114" s="202"/>
      <c r="R114" s="202"/>
    </row>
    <row r="115" spans="8:18" s="84" customFormat="1" hidden="1" x14ac:dyDescent="0.2">
      <c r="H115" s="131"/>
      <c r="I115" s="131"/>
      <c r="J115" s="131"/>
      <c r="K115" s="131"/>
      <c r="L115" s="131"/>
      <c r="M115" s="131"/>
      <c r="N115" s="131"/>
      <c r="O115" s="131"/>
      <c r="P115" s="131"/>
      <c r="Q115" s="202"/>
      <c r="R115" s="202"/>
    </row>
    <row r="116" spans="8:18" s="84" customFormat="1" hidden="1" x14ac:dyDescent="0.2">
      <c r="H116" s="131"/>
      <c r="I116" s="131"/>
      <c r="J116" s="131"/>
      <c r="K116" s="131"/>
      <c r="L116" s="131"/>
      <c r="M116" s="131"/>
      <c r="N116" s="131"/>
      <c r="O116" s="131"/>
      <c r="P116" s="131"/>
      <c r="Q116" s="202"/>
      <c r="R116" s="202"/>
    </row>
    <row r="117" spans="8:18" s="84" customFormat="1" hidden="1" x14ac:dyDescent="0.2">
      <c r="H117" s="131"/>
      <c r="I117" s="131"/>
      <c r="J117" s="131"/>
      <c r="K117" s="131"/>
      <c r="L117" s="131"/>
      <c r="M117" s="131"/>
      <c r="N117" s="131"/>
      <c r="O117" s="131"/>
      <c r="P117" s="131"/>
      <c r="Q117" s="202"/>
      <c r="R117" s="202"/>
    </row>
    <row r="118" spans="8:18" s="84" customFormat="1" hidden="1" x14ac:dyDescent="0.2">
      <c r="H118" s="131"/>
      <c r="I118" s="131"/>
      <c r="J118" s="131"/>
      <c r="K118" s="131"/>
      <c r="L118" s="131"/>
      <c r="M118" s="131"/>
      <c r="N118" s="131"/>
      <c r="O118" s="131"/>
      <c r="P118" s="131"/>
      <c r="Q118" s="202"/>
      <c r="R118" s="202"/>
    </row>
    <row r="119" spans="8:18" s="84" customFormat="1" hidden="1" x14ac:dyDescent="0.2">
      <c r="H119" s="131"/>
      <c r="I119" s="131"/>
      <c r="J119" s="131"/>
      <c r="K119" s="131"/>
      <c r="L119" s="131"/>
      <c r="M119" s="131"/>
      <c r="N119" s="131"/>
      <c r="O119" s="131"/>
      <c r="P119" s="131"/>
      <c r="Q119" s="202"/>
      <c r="R119" s="202"/>
    </row>
    <row r="120" spans="8:18" s="84" customFormat="1" hidden="1" x14ac:dyDescent="0.2">
      <c r="H120" s="131"/>
      <c r="I120" s="131"/>
      <c r="J120" s="131"/>
      <c r="K120" s="131"/>
      <c r="L120" s="131"/>
      <c r="M120" s="131"/>
      <c r="N120" s="131"/>
      <c r="O120" s="131"/>
      <c r="P120" s="131"/>
      <c r="Q120" s="202"/>
      <c r="R120" s="202"/>
    </row>
    <row r="121" spans="8:18" s="84" customFormat="1" hidden="1" x14ac:dyDescent="0.2">
      <c r="H121" s="131"/>
      <c r="I121" s="131"/>
      <c r="J121" s="131"/>
      <c r="K121" s="131"/>
      <c r="L121" s="131"/>
      <c r="M121" s="131"/>
      <c r="N121" s="131"/>
      <c r="O121" s="131"/>
      <c r="P121" s="131"/>
      <c r="Q121" s="202"/>
      <c r="R121" s="202"/>
    </row>
    <row r="122" spans="8:18" s="84" customFormat="1" hidden="1" x14ac:dyDescent="0.2">
      <c r="H122" s="131"/>
      <c r="I122" s="131"/>
      <c r="J122" s="131"/>
      <c r="K122" s="131"/>
      <c r="L122" s="131"/>
      <c r="M122" s="131"/>
      <c r="N122" s="131"/>
      <c r="O122" s="131"/>
      <c r="P122" s="131"/>
      <c r="Q122" s="202"/>
      <c r="R122" s="202"/>
    </row>
    <row r="123" spans="8:18" s="84" customFormat="1" hidden="1" x14ac:dyDescent="0.2">
      <c r="H123" s="131"/>
      <c r="I123" s="131"/>
      <c r="J123" s="131"/>
      <c r="K123" s="131"/>
      <c r="L123" s="131"/>
      <c r="M123" s="131"/>
      <c r="N123" s="131"/>
      <c r="O123" s="131"/>
      <c r="P123" s="131"/>
      <c r="Q123" s="202"/>
      <c r="R123" s="202"/>
    </row>
    <row r="124" spans="8:18" s="84" customFormat="1" hidden="1" x14ac:dyDescent="0.2">
      <c r="H124" s="131"/>
      <c r="I124" s="131"/>
      <c r="J124" s="131"/>
      <c r="K124" s="131"/>
      <c r="L124" s="131"/>
      <c r="M124" s="131"/>
      <c r="N124" s="131"/>
      <c r="O124" s="131"/>
      <c r="P124" s="131"/>
      <c r="Q124" s="202"/>
      <c r="R124" s="202"/>
    </row>
    <row r="125" spans="8:18" s="84" customFormat="1" hidden="1" x14ac:dyDescent="0.2">
      <c r="H125" s="131"/>
      <c r="I125" s="131"/>
      <c r="J125" s="131"/>
      <c r="K125" s="131"/>
      <c r="L125" s="131"/>
      <c r="M125" s="131"/>
      <c r="N125" s="131"/>
      <c r="O125" s="131"/>
      <c r="P125" s="131"/>
      <c r="Q125" s="202"/>
      <c r="R125" s="202"/>
    </row>
    <row r="126" spans="8:18" s="84" customFormat="1" hidden="1" x14ac:dyDescent="0.2">
      <c r="H126" s="131"/>
      <c r="I126" s="131"/>
      <c r="J126" s="131"/>
      <c r="K126" s="131"/>
      <c r="L126" s="131"/>
      <c r="M126" s="131"/>
      <c r="N126" s="131"/>
      <c r="O126" s="131"/>
      <c r="P126" s="131"/>
      <c r="Q126" s="202"/>
      <c r="R126" s="202"/>
    </row>
    <row r="127" spans="8:18" s="84" customFormat="1" hidden="1" x14ac:dyDescent="0.2">
      <c r="H127" s="131"/>
      <c r="I127" s="131"/>
      <c r="J127" s="131"/>
      <c r="K127" s="131"/>
      <c r="L127" s="131"/>
      <c r="M127" s="131"/>
      <c r="N127" s="131"/>
      <c r="O127" s="131"/>
      <c r="P127" s="131"/>
      <c r="Q127" s="202"/>
      <c r="R127" s="202"/>
    </row>
    <row r="128" spans="8:18" s="84" customFormat="1" hidden="1" x14ac:dyDescent="0.2">
      <c r="H128" s="131"/>
      <c r="I128" s="131"/>
      <c r="J128" s="131"/>
      <c r="K128" s="131"/>
      <c r="L128" s="131"/>
      <c r="M128" s="131"/>
      <c r="N128" s="131"/>
      <c r="O128" s="131"/>
      <c r="P128" s="131"/>
      <c r="Q128" s="202"/>
      <c r="R128" s="202"/>
    </row>
    <row r="129" spans="8:18" s="84" customFormat="1" hidden="1" x14ac:dyDescent="0.2">
      <c r="H129" s="131"/>
      <c r="I129" s="131"/>
      <c r="J129" s="131"/>
      <c r="K129" s="131"/>
      <c r="L129" s="131"/>
      <c r="M129" s="131"/>
      <c r="N129" s="131"/>
      <c r="O129" s="131"/>
      <c r="P129" s="131"/>
      <c r="Q129" s="202"/>
      <c r="R129" s="202"/>
    </row>
    <row r="130" spans="8:18" s="84" customFormat="1" hidden="1" x14ac:dyDescent="0.2">
      <c r="H130" s="131"/>
      <c r="I130" s="131"/>
      <c r="J130" s="131"/>
      <c r="K130" s="131"/>
      <c r="L130" s="131"/>
      <c r="M130" s="131"/>
      <c r="N130" s="131"/>
      <c r="O130" s="131"/>
      <c r="P130" s="131"/>
      <c r="Q130" s="202"/>
      <c r="R130" s="202"/>
    </row>
    <row r="131" spans="8:18" s="84" customFormat="1" hidden="1" x14ac:dyDescent="0.2">
      <c r="H131" s="131"/>
      <c r="I131" s="131"/>
      <c r="J131" s="131"/>
      <c r="K131" s="131"/>
      <c r="L131" s="131"/>
      <c r="M131" s="131"/>
      <c r="N131" s="131"/>
      <c r="O131" s="131"/>
      <c r="P131" s="131"/>
      <c r="Q131" s="202"/>
      <c r="R131" s="202"/>
    </row>
    <row r="132" spans="8:18" s="84" customFormat="1" hidden="1" x14ac:dyDescent="0.2">
      <c r="H132" s="131"/>
      <c r="I132" s="131"/>
      <c r="J132" s="131"/>
      <c r="K132" s="131"/>
      <c r="L132" s="131"/>
      <c r="M132" s="131"/>
      <c r="N132" s="131"/>
      <c r="O132" s="131"/>
      <c r="P132" s="131"/>
      <c r="Q132" s="202"/>
      <c r="R132" s="202"/>
    </row>
    <row r="133" spans="8:18" s="84" customFormat="1" hidden="1" x14ac:dyDescent="0.2">
      <c r="H133" s="131"/>
      <c r="I133" s="131"/>
      <c r="J133" s="131"/>
      <c r="K133" s="131"/>
      <c r="L133" s="131"/>
      <c r="M133" s="131"/>
      <c r="N133" s="131"/>
      <c r="O133" s="131"/>
      <c r="P133" s="131"/>
      <c r="Q133" s="202"/>
      <c r="R133" s="202"/>
    </row>
    <row r="134" spans="8:18" s="84" customFormat="1" hidden="1" x14ac:dyDescent="0.2">
      <c r="H134" s="131"/>
      <c r="I134" s="131"/>
      <c r="J134" s="131"/>
      <c r="K134" s="131"/>
      <c r="L134" s="131"/>
      <c r="M134" s="131"/>
      <c r="N134" s="131"/>
      <c r="O134" s="131"/>
      <c r="P134" s="131"/>
      <c r="Q134" s="202"/>
      <c r="R134" s="202"/>
    </row>
    <row r="135" spans="8:18" s="84" customFormat="1" hidden="1" x14ac:dyDescent="0.2">
      <c r="H135" s="131"/>
      <c r="I135" s="131"/>
      <c r="J135" s="131"/>
      <c r="K135" s="131"/>
      <c r="L135" s="131"/>
      <c r="M135" s="131"/>
      <c r="N135" s="131"/>
      <c r="O135" s="131"/>
      <c r="P135" s="131"/>
      <c r="Q135" s="202"/>
      <c r="R135" s="202"/>
    </row>
    <row r="136" spans="8:18" s="84" customFormat="1" hidden="1" x14ac:dyDescent="0.2">
      <c r="H136" s="131"/>
      <c r="I136" s="131"/>
      <c r="J136" s="131"/>
      <c r="K136" s="131"/>
      <c r="L136" s="131"/>
      <c r="M136" s="131"/>
      <c r="N136" s="131"/>
      <c r="O136" s="131"/>
      <c r="P136" s="131"/>
      <c r="Q136" s="202"/>
      <c r="R136" s="202"/>
    </row>
    <row r="137" spans="8:18" s="84" customFormat="1" hidden="1" x14ac:dyDescent="0.2">
      <c r="H137" s="131"/>
      <c r="I137" s="131"/>
      <c r="J137" s="131"/>
      <c r="K137" s="131"/>
      <c r="L137" s="131"/>
      <c r="M137" s="131"/>
      <c r="N137" s="131"/>
      <c r="O137" s="131"/>
      <c r="P137" s="131"/>
      <c r="Q137" s="202"/>
      <c r="R137" s="202"/>
    </row>
    <row r="138" spans="8:18" s="84" customFormat="1" hidden="1" x14ac:dyDescent="0.2">
      <c r="H138" s="131"/>
      <c r="I138" s="131"/>
      <c r="J138" s="131"/>
      <c r="K138" s="131"/>
      <c r="L138" s="131"/>
      <c r="M138" s="131"/>
      <c r="N138" s="131"/>
      <c r="O138" s="131"/>
      <c r="P138" s="131"/>
      <c r="Q138" s="202"/>
      <c r="R138" s="202"/>
    </row>
    <row r="139" spans="8:18" s="84" customFormat="1" hidden="1" x14ac:dyDescent="0.2">
      <c r="H139" s="131"/>
      <c r="I139" s="131"/>
      <c r="J139" s="131"/>
      <c r="K139" s="131"/>
      <c r="L139" s="131"/>
      <c r="M139" s="131"/>
      <c r="N139" s="131"/>
      <c r="O139" s="131"/>
      <c r="P139" s="131"/>
      <c r="Q139" s="202"/>
      <c r="R139" s="202"/>
    </row>
    <row r="140" spans="8:18" s="84" customFormat="1" hidden="1" x14ac:dyDescent="0.2">
      <c r="H140" s="131"/>
      <c r="I140" s="131"/>
      <c r="J140" s="131"/>
      <c r="K140" s="131"/>
      <c r="L140" s="131"/>
      <c r="M140" s="131"/>
      <c r="N140" s="131"/>
      <c r="O140" s="131"/>
      <c r="P140" s="131"/>
      <c r="Q140" s="202"/>
      <c r="R140" s="202"/>
    </row>
    <row r="141" spans="8:18" s="84" customFormat="1" hidden="1" x14ac:dyDescent="0.2">
      <c r="H141" s="131"/>
      <c r="I141" s="131"/>
      <c r="J141" s="131"/>
      <c r="K141" s="131"/>
      <c r="L141" s="131"/>
      <c r="M141" s="131"/>
      <c r="N141" s="131"/>
      <c r="O141" s="131"/>
      <c r="P141" s="131"/>
      <c r="Q141" s="202"/>
      <c r="R141" s="202"/>
    </row>
    <row r="142" spans="8:18" s="84" customFormat="1" hidden="1" x14ac:dyDescent="0.2">
      <c r="H142" s="131"/>
      <c r="I142" s="131"/>
      <c r="J142" s="131"/>
      <c r="K142" s="131"/>
      <c r="L142" s="131"/>
      <c r="M142" s="131"/>
      <c r="N142" s="131"/>
      <c r="O142" s="131"/>
      <c r="P142" s="131"/>
      <c r="Q142" s="202"/>
      <c r="R142" s="202"/>
    </row>
    <row r="143" spans="8:18" s="84" customFormat="1" hidden="1" x14ac:dyDescent="0.2">
      <c r="H143" s="131"/>
      <c r="I143" s="131"/>
      <c r="J143" s="131"/>
      <c r="K143" s="131"/>
      <c r="L143" s="131"/>
      <c r="M143" s="131"/>
      <c r="N143" s="131"/>
      <c r="O143" s="131"/>
      <c r="P143" s="131"/>
      <c r="Q143" s="202"/>
      <c r="R143" s="202"/>
    </row>
    <row r="144" spans="8:18" s="84" customFormat="1" hidden="1" x14ac:dyDescent="0.2">
      <c r="H144" s="131"/>
      <c r="I144" s="131"/>
      <c r="J144" s="131"/>
      <c r="K144" s="131"/>
      <c r="L144" s="131"/>
      <c r="M144" s="131"/>
      <c r="N144" s="131"/>
      <c r="O144" s="131"/>
      <c r="P144" s="131"/>
      <c r="Q144" s="202"/>
      <c r="R144" s="202"/>
    </row>
    <row r="145" spans="8:18" s="84" customFormat="1" hidden="1" x14ac:dyDescent="0.2">
      <c r="H145" s="131"/>
      <c r="I145" s="131"/>
      <c r="J145" s="131"/>
      <c r="K145" s="131"/>
      <c r="L145" s="131"/>
      <c r="M145" s="131"/>
      <c r="N145" s="131"/>
      <c r="O145" s="131"/>
      <c r="P145" s="131"/>
      <c r="Q145" s="202"/>
      <c r="R145" s="202"/>
    </row>
    <row r="146" spans="8:18" s="84" customFormat="1" hidden="1" x14ac:dyDescent="0.2">
      <c r="H146" s="131"/>
      <c r="I146" s="131"/>
      <c r="J146" s="131"/>
      <c r="K146" s="131"/>
      <c r="L146" s="131"/>
      <c r="M146" s="131"/>
      <c r="N146" s="131"/>
      <c r="O146" s="131"/>
      <c r="P146" s="131"/>
      <c r="Q146" s="202"/>
      <c r="R146" s="202"/>
    </row>
    <row r="147" spans="8:18" s="84" customFormat="1" hidden="1" x14ac:dyDescent="0.2">
      <c r="H147" s="131"/>
      <c r="I147" s="131"/>
      <c r="J147" s="131"/>
      <c r="K147" s="131"/>
      <c r="L147" s="131"/>
      <c r="M147" s="131"/>
      <c r="N147" s="131"/>
      <c r="O147" s="131"/>
      <c r="P147" s="131"/>
      <c r="Q147" s="202"/>
      <c r="R147" s="202"/>
    </row>
    <row r="148" spans="8:18" s="84" customFormat="1" hidden="1" x14ac:dyDescent="0.2">
      <c r="H148" s="131"/>
      <c r="I148" s="131"/>
      <c r="J148" s="131"/>
      <c r="K148" s="131"/>
      <c r="L148" s="131"/>
      <c r="M148" s="131"/>
      <c r="N148" s="131"/>
      <c r="O148" s="131"/>
      <c r="P148" s="131"/>
      <c r="Q148" s="202"/>
      <c r="R148" s="202"/>
    </row>
    <row r="149" spans="8:18" s="84" customFormat="1" hidden="1" x14ac:dyDescent="0.2">
      <c r="H149" s="131"/>
      <c r="I149" s="131"/>
      <c r="J149" s="131"/>
      <c r="K149" s="131"/>
      <c r="L149" s="131"/>
      <c r="M149" s="131"/>
      <c r="N149" s="131"/>
      <c r="O149" s="131"/>
      <c r="P149" s="131"/>
      <c r="Q149" s="202"/>
      <c r="R149" s="202"/>
    </row>
    <row r="150" spans="8:18" s="84" customFormat="1" hidden="1" x14ac:dyDescent="0.2">
      <c r="H150" s="131"/>
      <c r="I150" s="131"/>
      <c r="J150" s="131"/>
      <c r="K150" s="131"/>
      <c r="L150" s="131"/>
      <c r="M150" s="131"/>
      <c r="N150" s="131"/>
      <c r="O150" s="131"/>
      <c r="P150" s="131"/>
      <c r="Q150" s="202"/>
      <c r="R150" s="202"/>
    </row>
    <row r="151" spans="8:18" s="84" customFormat="1" hidden="1" x14ac:dyDescent="0.2">
      <c r="H151" s="131"/>
      <c r="I151" s="131"/>
      <c r="J151" s="131"/>
      <c r="K151" s="131"/>
      <c r="L151" s="131"/>
      <c r="M151" s="131"/>
      <c r="N151" s="131"/>
      <c r="O151" s="131"/>
      <c r="P151" s="131"/>
      <c r="Q151" s="202"/>
      <c r="R151" s="202"/>
    </row>
    <row r="152" spans="8:18" s="84" customFormat="1" hidden="1" x14ac:dyDescent="0.2">
      <c r="H152" s="131"/>
      <c r="I152" s="131"/>
      <c r="J152" s="131"/>
      <c r="K152" s="131"/>
      <c r="L152" s="131"/>
      <c r="M152" s="131"/>
      <c r="N152" s="131"/>
      <c r="O152" s="131"/>
      <c r="P152" s="131"/>
      <c r="Q152" s="202"/>
      <c r="R152" s="202"/>
    </row>
    <row r="153" spans="8:18" s="84" customFormat="1" hidden="1" x14ac:dyDescent="0.2">
      <c r="H153" s="131"/>
      <c r="I153" s="131"/>
      <c r="J153" s="131"/>
      <c r="K153" s="131"/>
      <c r="L153" s="131"/>
      <c r="M153" s="131"/>
      <c r="N153" s="131"/>
      <c r="O153" s="131"/>
      <c r="P153" s="131"/>
      <c r="Q153" s="202"/>
      <c r="R153" s="202"/>
    </row>
    <row r="154" spans="8:18" s="84" customFormat="1" hidden="1" x14ac:dyDescent="0.2">
      <c r="H154" s="131"/>
      <c r="I154" s="131"/>
      <c r="J154" s="131"/>
      <c r="K154" s="131"/>
      <c r="L154" s="131"/>
      <c r="M154" s="131"/>
      <c r="N154" s="131"/>
      <c r="O154" s="131"/>
      <c r="P154" s="131"/>
      <c r="Q154" s="202"/>
      <c r="R154" s="202"/>
    </row>
    <row r="155" spans="8:18" s="84" customFormat="1" hidden="1" x14ac:dyDescent="0.2">
      <c r="H155" s="131"/>
      <c r="I155" s="131"/>
      <c r="J155" s="131"/>
      <c r="K155" s="131"/>
      <c r="L155" s="131"/>
      <c r="M155" s="131"/>
      <c r="N155" s="131"/>
      <c r="O155" s="131"/>
      <c r="P155" s="131"/>
      <c r="Q155" s="202"/>
      <c r="R155" s="202"/>
    </row>
    <row r="156" spans="8:18" s="84" customFormat="1" hidden="1" x14ac:dyDescent="0.2">
      <c r="H156" s="131"/>
      <c r="I156" s="131"/>
      <c r="J156" s="131"/>
      <c r="K156" s="131"/>
      <c r="L156" s="131"/>
      <c r="M156" s="131"/>
      <c r="N156" s="131"/>
      <c r="O156" s="131"/>
      <c r="P156" s="131"/>
      <c r="Q156" s="202"/>
      <c r="R156" s="202"/>
    </row>
    <row r="157" spans="8:18" s="84" customFormat="1" hidden="1" x14ac:dyDescent="0.2">
      <c r="H157" s="131"/>
      <c r="I157" s="131"/>
      <c r="J157" s="131"/>
      <c r="K157" s="131"/>
      <c r="L157" s="131"/>
      <c r="M157" s="131"/>
      <c r="N157" s="131"/>
      <c r="O157" s="131"/>
      <c r="P157" s="131"/>
      <c r="Q157" s="202"/>
      <c r="R157" s="202"/>
    </row>
    <row r="158" spans="8:18" s="84" customFormat="1" hidden="1" x14ac:dyDescent="0.2">
      <c r="H158" s="131"/>
      <c r="I158" s="131"/>
      <c r="J158" s="131"/>
      <c r="K158" s="131"/>
      <c r="L158" s="131"/>
      <c r="M158" s="131"/>
      <c r="N158" s="131"/>
      <c r="O158" s="131"/>
      <c r="P158" s="131"/>
      <c r="Q158" s="202"/>
      <c r="R158" s="202"/>
    </row>
    <row r="159" spans="8:18" s="84" customFormat="1" hidden="1" x14ac:dyDescent="0.2">
      <c r="H159" s="131"/>
      <c r="I159" s="131"/>
      <c r="J159" s="131"/>
      <c r="K159" s="131"/>
      <c r="L159" s="131"/>
      <c r="M159" s="131"/>
      <c r="N159" s="131"/>
      <c r="O159" s="131"/>
      <c r="P159" s="131"/>
      <c r="Q159" s="202"/>
      <c r="R159" s="202"/>
    </row>
    <row r="160" spans="8:18" s="84" customFormat="1" hidden="1" x14ac:dyDescent="0.2">
      <c r="H160" s="131"/>
      <c r="I160" s="131"/>
      <c r="J160" s="131"/>
      <c r="K160" s="131"/>
      <c r="L160" s="131"/>
      <c r="M160" s="131"/>
      <c r="N160" s="131"/>
      <c r="O160" s="131"/>
      <c r="P160" s="131"/>
      <c r="Q160" s="202"/>
      <c r="R160" s="202"/>
    </row>
    <row r="161" spans="8:18" s="84" customFormat="1" hidden="1" x14ac:dyDescent="0.2">
      <c r="H161" s="131"/>
      <c r="I161" s="131"/>
      <c r="J161" s="131"/>
      <c r="K161" s="131"/>
      <c r="L161" s="131"/>
      <c r="M161" s="131"/>
      <c r="N161" s="131"/>
      <c r="O161" s="131"/>
      <c r="P161" s="131"/>
      <c r="Q161" s="202"/>
      <c r="R161" s="202"/>
    </row>
    <row r="162" spans="8:18" s="84" customFormat="1" hidden="1" x14ac:dyDescent="0.2">
      <c r="H162" s="131"/>
      <c r="I162" s="131"/>
      <c r="J162" s="131"/>
      <c r="K162" s="131"/>
      <c r="L162" s="131"/>
      <c r="M162" s="131"/>
      <c r="N162" s="131"/>
      <c r="O162" s="131"/>
      <c r="P162" s="131"/>
      <c r="Q162" s="202"/>
      <c r="R162" s="202"/>
    </row>
    <row r="163" spans="8:18" s="84" customFormat="1" hidden="1" x14ac:dyDescent="0.2">
      <c r="H163" s="131"/>
      <c r="I163" s="131"/>
      <c r="J163" s="131"/>
      <c r="K163" s="131"/>
      <c r="L163" s="131"/>
      <c r="M163" s="131"/>
      <c r="N163" s="131"/>
      <c r="O163" s="131"/>
      <c r="P163" s="131"/>
      <c r="Q163" s="202"/>
      <c r="R163" s="202"/>
    </row>
    <row r="164" spans="8:18" s="84" customFormat="1" hidden="1" x14ac:dyDescent="0.2">
      <c r="H164" s="131"/>
      <c r="I164" s="131"/>
      <c r="J164" s="131"/>
      <c r="K164" s="131"/>
      <c r="L164" s="131"/>
      <c r="M164" s="131"/>
      <c r="N164" s="131"/>
      <c r="O164" s="131"/>
      <c r="P164" s="131"/>
      <c r="Q164" s="202"/>
      <c r="R164" s="202"/>
    </row>
    <row r="165" spans="8:18" s="84" customFormat="1" hidden="1" x14ac:dyDescent="0.2">
      <c r="H165" s="131"/>
      <c r="I165" s="131"/>
      <c r="J165" s="131"/>
      <c r="K165" s="131"/>
      <c r="L165" s="131"/>
      <c r="M165" s="131"/>
      <c r="N165" s="131"/>
      <c r="O165" s="131"/>
      <c r="P165" s="131"/>
      <c r="Q165" s="202"/>
      <c r="R165" s="202"/>
    </row>
    <row r="166" spans="8:18" s="84" customFormat="1" hidden="1" x14ac:dyDescent="0.2">
      <c r="H166" s="131"/>
      <c r="I166" s="131"/>
      <c r="J166" s="131"/>
      <c r="K166" s="131"/>
      <c r="L166" s="131"/>
      <c r="M166" s="131"/>
      <c r="N166" s="131"/>
      <c r="O166" s="131"/>
      <c r="P166" s="131"/>
      <c r="Q166" s="202"/>
      <c r="R166" s="202"/>
    </row>
    <row r="167" spans="8:18" s="84" customFormat="1" hidden="1" x14ac:dyDescent="0.2">
      <c r="H167" s="131"/>
      <c r="I167" s="131"/>
      <c r="J167" s="131"/>
      <c r="K167" s="131"/>
      <c r="L167" s="131"/>
      <c r="M167" s="131"/>
      <c r="N167" s="131"/>
      <c r="O167" s="131"/>
      <c r="P167" s="131"/>
      <c r="Q167" s="202"/>
      <c r="R167" s="202"/>
    </row>
    <row r="168" spans="8:18" s="84" customFormat="1" hidden="1" x14ac:dyDescent="0.2">
      <c r="H168" s="131"/>
      <c r="I168" s="131"/>
      <c r="J168" s="131"/>
      <c r="K168" s="131"/>
      <c r="L168" s="131"/>
      <c r="M168" s="131"/>
      <c r="N168" s="131"/>
      <c r="O168" s="131"/>
      <c r="P168" s="131"/>
      <c r="Q168" s="202"/>
      <c r="R168" s="202"/>
    </row>
    <row r="169" spans="8:18" s="84" customFormat="1" hidden="1" x14ac:dyDescent="0.2">
      <c r="H169" s="131"/>
      <c r="I169" s="131"/>
      <c r="J169" s="131"/>
      <c r="K169" s="131"/>
      <c r="L169" s="131"/>
      <c r="M169" s="131"/>
      <c r="N169" s="131"/>
      <c r="O169" s="131"/>
      <c r="P169" s="131"/>
      <c r="Q169" s="202"/>
      <c r="R169" s="202"/>
    </row>
    <row r="170" spans="8:18" s="84" customFormat="1" hidden="1" x14ac:dyDescent="0.2">
      <c r="H170" s="131"/>
      <c r="I170" s="131"/>
      <c r="J170" s="131"/>
      <c r="K170" s="131"/>
      <c r="L170" s="131"/>
      <c r="M170" s="131"/>
      <c r="N170" s="131"/>
      <c r="O170" s="131"/>
      <c r="P170" s="131"/>
      <c r="Q170" s="202"/>
      <c r="R170" s="202"/>
    </row>
    <row r="171" spans="8:18" s="84" customFormat="1" hidden="1" x14ac:dyDescent="0.2">
      <c r="H171" s="131"/>
      <c r="I171" s="131"/>
      <c r="J171" s="131"/>
      <c r="K171" s="131"/>
      <c r="L171" s="131"/>
      <c r="M171" s="131"/>
      <c r="N171" s="131"/>
      <c r="O171" s="131"/>
      <c r="P171" s="131"/>
      <c r="Q171" s="202"/>
      <c r="R171" s="202"/>
    </row>
    <row r="172" spans="8:18" s="84" customFormat="1" hidden="1" x14ac:dyDescent="0.2">
      <c r="H172" s="131"/>
      <c r="I172" s="131"/>
      <c r="J172" s="131"/>
      <c r="K172" s="131"/>
      <c r="L172" s="131"/>
      <c r="M172" s="131"/>
      <c r="N172" s="131"/>
      <c r="O172" s="131"/>
      <c r="P172" s="131"/>
      <c r="Q172" s="202"/>
      <c r="R172" s="202"/>
    </row>
    <row r="173" spans="8:18" s="84" customFormat="1" hidden="1" x14ac:dyDescent="0.2">
      <c r="H173" s="131"/>
      <c r="I173" s="131"/>
      <c r="J173" s="131"/>
      <c r="K173" s="131"/>
      <c r="L173" s="131"/>
      <c r="M173" s="131"/>
      <c r="N173" s="131"/>
      <c r="O173" s="131"/>
      <c r="P173" s="131"/>
      <c r="Q173" s="202"/>
      <c r="R173" s="202"/>
    </row>
    <row r="174" spans="8:18" s="84" customFormat="1" hidden="1" x14ac:dyDescent="0.2">
      <c r="H174" s="131"/>
      <c r="I174" s="131"/>
      <c r="J174" s="131"/>
      <c r="K174" s="131"/>
      <c r="L174" s="131"/>
      <c r="M174" s="131"/>
      <c r="N174" s="131"/>
      <c r="O174" s="131"/>
      <c r="P174" s="131"/>
      <c r="Q174" s="202"/>
      <c r="R174" s="202"/>
    </row>
    <row r="175" spans="8:18" s="84" customFormat="1" hidden="1" x14ac:dyDescent="0.2">
      <c r="H175" s="131"/>
      <c r="I175" s="131"/>
      <c r="J175" s="131"/>
      <c r="K175" s="131"/>
      <c r="L175" s="131"/>
      <c r="M175" s="131"/>
      <c r="N175" s="131"/>
      <c r="O175" s="131"/>
      <c r="P175" s="131"/>
      <c r="Q175" s="202"/>
      <c r="R175" s="202"/>
    </row>
    <row r="176" spans="8:18" s="84" customFormat="1" hidden="1" x14ac:dyDescent="0.2">
      <c r="H176" s="131"/>
      <c r="I176" s="131"/>
      <c r="J176" s="131"/>
      <c r="K176" s="131"/>
      <c r="L176" s="131"/>
      <c r="M176" s="131"/>
      <c r="N176" s="131"/>
      <c r="O176" s="131"/>
      <c r="P176" s="131"/>
      <c r="Q176" s="202"/>
      <c r="R176" s="202"/>
    </row>
    <row r="177" spans="8:33" s="84" customFormat="1" hidden="1" x14ac:dyDescent="0.2">
      <c r="H177" s="131"/>
      <c r="I177" s="131"/>
      <c r="J177" s="131"/>
      <c r="K177" s="131"/>
      <c r="L177" s="131"/>
      <c r="M177" s="131"/>
      <c r="N177" s="131"/>
      <c r="O177" s="131"/>
      <c r="P177" s="131"/>
      <c r="Q177" s="202"/>
      <c r="R177" s="202"/>
    </row>
    <row r="178" spans="8:33" hidden="1" x14ac:dyDescent="0.2">
      <c r="Q178" s="202"/>
      <c r="R178" s="202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</row>
    <row r="179" spans="8:33" hidden="1" x14ac:dyDescent="0.2">
      <c r="H179" s="96"/>
      <c r="I179" s="96"/>
      <c r="J179" s="96"/>
      <c r="K179" s="96"/>
      <c r="L179" s="96"/>
      <c r="M179" s="96"/>
      <c r="N179" s="96"/>
      <c r="O179" s="96"/>
      <c r="P179" s="96"/>
      <c r="Q179" s="202"/>
      <c r="R179" s="202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</row>
    <row r="180" spans="8:33" hidden="1" x14ac:dyDescent="0.2">
      <c r="H180" s="96"/>
      <c r="I180" s="96"/>
      <c r="J180" s="96"/>
      <c r="K180" s="96"/>
      <c r="L180" s="96"/>
      <c r="M180" s="96"/>
      <c r="N180" s="96"/>
      <c r="O180" s="96"/>
      <c r="P180" s="96"/>
      <c r="Q180" s="202"/>
      <c r="R180" s="202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</row>
    <row r="181" spans="8:33" hidden="1" x14ac:dyDescent="0.2">
      <c r="H181" s="96"/>
      <c r="I181" s="96"/>
      <c r="J181" s="96"/>
      <c r="K181" s="96"/>
      <c r="L181" s="96"/>
      <c r="M181" s="96"/>
      <c r="N181" s="96"/>
      <c r="O181" s="96"/>
      <c r="P181" s="96"/>
      <c r="Q181" s="202"/>
      <c r="R181" s="202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</row>
  </sheetData>
  <mergeCells count="7">
    <mergeCell ref="T46:Y46"/>
    <mergeCell ref="AA46:AG46"/>
    <mergeCell ref="B2:G2"/>
    <mergeCell ref="B3:B4"/>
    <mergeCell ref="C3:G3"/>
    <mergeCell ref="T3:Z3"/>
    <mergeCell ref="AA3:AG3"/>
  </mergeCells>
  <conditionalFormatting sqref="C8:G8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:G6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7:G7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G9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0:G10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1:G11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2:G12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3:G13">
    <cfRule type="iconSet" priority="1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4:G14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5:G15">
    <cfRule type="iconSet" priority="1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6:G16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7:G17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8:G18">
    <cfRule type="iconSet" priority="1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G19">
    <cfRule type="iconSet" priority="1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0:G20">
    <cfRule type="iconSet" priority="1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1:G21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2:G22">
    <cfRule type="iconSet" priority="1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3:G23">
    <cfRule type="iconSet" priority="2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4:G26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8:G28">
    <cfRule type="iconSet" priority="2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0:G33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5:G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7:G27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9:G29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511811024" right="0.511811024" top="0.78740157499999996" bottom="0.78740157499999996" header="0.31496062000000002" footer="0.31496062000000002"/>
  <ignoredErrors>
    <ignoredError sqref="A7 A23" evalErro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tabColor theme="4"/>
  </sheetPr>
  <dimension ref="A1:AB100"/>
  <sheetViews>
    <sheetView showGridLines="0" showRowColHeaders="0" zoomScaleNormal="100" workbookViewId="0">
      <selection activeCell="I6" sqref="I6"/>
    </sheetView>
  </sheetViews>
  <sheetFormatPr defaultColWidth="0" defaultRowHeight="11.25" zeroHeight="1" outlineLevelRow="1" x14ac:dyDescent="0.2"/>
  <cols>
    <col min="1" max="1" width="3.42578125" style="137" customWidth="1"/>
    <col min="2" max="2" width="49.7109375" style="138" customWidth="1"/>
    <col min="3" max="5" width="10.5703125" style="137" customWidth="1"/>
    <col min="6" max="6" width="9.28515625" style="139" customWidth="1"/>
    <col min="7" max="7" width="12.140625" style="137" customWidth="1"/>
    <col min="8" max="8" width="9.140625" style="137" customWidth="1"/>
    <col min="9" max="9" width="5.7109375" style="178" customWidth="1"/>
    <col min="10" max="10" width="2.140625" style="137" customWidth="1"/>
    <col min="11" max="12" width="10.42578125" style="137" hidden="1" customWidth="1"/>
    <col min="13" max="28" width="0" style="137" hidden="1" customWidth="1"/>
    <col min="29" max="16384" width="9.140625" style="137" hidden="1"/>
  </cols>
  <sheetData>
    <row r="1" spans="1:23" ht="15" customHeight="1" x14ac:dyDescent="0.2">
      <c r="I1" s="140"/>
      <c r="J1" s="141"/>
    </row>
    <row r="2" spans="1:23" ht="15" customHeight="1" x14ac:dyDescent="0.2">
      <c r="I2" s="142"/>
      <c r="J2" s="141"/>
    </row>
    <row r="3" spans="1:23" s="144" customFormat="1" ht="15" x14ac:dyDescent="0.25">
      <c r="B3" s="327" t="s">
        <v>118</v>
      </c>
      <c r="C3" s="328"/>
      <c r="D3" s="328"/>
      <c r="E3" s="328"/>
      <c r="F3" s="328"/>
      <c r="G3" s="328"/>
      <c r="H3" s="329"/>
      <c r="I3" s="145"/>
      <c r="J3" s="148"/>
    </row>
    <row r="4" spans="1:23" ht="30" customHeight="1" x14ac:dyDescent="0.2">
      <c r="B4" s="325" t="s">
        <v>97</v>
      </c>
      <c r="C4" s="345">
        <v>2010</v>
      </c>
      <c r="D4" s="345">
        <v>2013</v>
      </c>
      <c r="E4" s="346">
        <v>2014</v>
      </c>
      <c r="F4" s="348" t="s">
        <v>135</v>
      </c>
      <c r="G4" s="350" t="s">
        <v>133</v>
      </c>
      <c r="H4" s="351"/>
      <c r="I4" s="142"/>
      <c r="J4" s="141"/>
    </row>
    <row r="5" spans="1:23" ht="15" customHeight="1" thickBot="1" x14ac:dyDescent="0.25">
      <c r="B5" s="326"/>
      <c r="C5" s="331"/>
      <c r="D5" s="331"/>
      <c r="E5" s="347"/>
      <c r="F5" s="349"/>
      <c r="G5" s="21" t="s">
        <v>108</v>
      </c>
      <c r="H5" s="21" t="s">
        <v>17</v>
      </c>
      <c r="I5" s="142"/>
      <c r="J5" s="141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</row>
    <row r="6" spans="1:23" ht="15" customHeight="1" thickTop="1" x14ac:dyDescent="0.2">
      <c r="B6" s="51" t="s">
        <v>3</v>
      </c>
      <c r="C6" s="22">
        <v>1069</v>
      </c>
      <c r="D6" s="22">
        <v>1155</v>
      </c>
      <c r="E6" s="23">
        <v>1187</v>
      </c>
      <c r="F6" s="285">
        <v>0.1103835360149672</v>
      </c>
      <c r="G6" s="24">
        <v>0.15667898627243929</v>
      </c>
      <c r="H6" s="263">
        <v>3.8005891393442626E-2</v>
      </c>
      <c r="I6" s="142"/>
      <c r="J6" s="141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</row>
    <row r="7" spans="1:23" s="150" customFormat="1" ht="15" customHeight="1" x14ac:dyDescent="0.2">
      <c r="B7" s="52" t="s">
        <v>93</v>
      </c>
      <c r="C7" s="26">
        <v>855</v>
      </c>
      <c r="D7" s="26">
        <v>878</v>
      </c>
      <c r="E7" s="27">
        <v>872</v>
      </c>
      <c r="F7" s="286">
        <v>1.9883040935672502E-2</v>
      </c>
      <c r="G7" s="28">
        <v>0.11510031678986272</v>
      </c>
      <c r="H7" s="28">
        <v>5.0585914839308507E-2</v>
      </c>
      <c r="I7" s="143"/>
      <c r="J7" s="151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1:23" s="150" customFormat="1" ht="15" customHeight="1" outlineLevel="1" x14ac:dyDescent="0.2">
      <c r="A8" s="153">
        <f>E8</f>
        <v>94</v>
      </c>
      <c r="B8" s="53" t="s">
        <v>53</v>
      </c>
      <c r="C8" s="30">
        <v>104</v>
      </c>
      <c r="D8" s="30">
        <v>88</v>
      </c>
      <c r="E8" s="31">
        <v>94</v>
      </c>
      <c r="F8" s="287">
        <v>-9.6153846153846145E-2</v>
      </c>
      <c r="G8" s="32">
        <v>1.2407602956705385E-2</v>
      </c>
      <c r="H8" s="32">
        <v>5.2631578947368418E-2</v>
      </c>
      <c r="I8" s="154"/>
      <c r="J8" s="151"/>
      <c r="L8" s="155"/>
      <c r="M8" s="152"/>
      <c r="N8" s="156"/>
      <c r="O8" s="152"/>
      <c r="P8" s="152"/>
      <c r="Q8" s="152"/>
      <c r="R8" s="152"/>
      <c r="S8" s="152"/>
      <c r="T8" s="152"/>
      <c r="U8" s="155"/>
      <c r="V8" s="152"/>
      <c r="W8" s="152"/>
    </row>
    <row r="9" spans="1:23" s="150" customFormat="1" ht="15" customHeight="1" outlineLevel="1" x14ac:dyDescent="0.2">
      <c r="A9" s="153">
        <f t="shared" ref="A9:A36" si="0">E9</f>
        <v>6</v>
      </c>
      <c r="B9" s="54" t="s">
        <v>54</v>
      </c>
      <c r="C9" s="34">
        <v>4</v>
      </c>
      <c r="D9" s="34">
        <v>6</v>
      </c>
      <c r="E9" s="35">
        <v>6</v>
      </c>
      <c r="F9" s="288">
        <v>0.5</v>
      </c>
      <c r="G9" s="36">
        <v>7.919746568109821E-4</v>
      </c>
      <c r="H9" s="36">
        <v>3.4482758620689655E-2</v>
      </c>
      <c r="I9" s="154"/>
      <c r="J9" s="151"/>
      <c r="L9" s="155"/>
      <c r="M9" s="152"/>
      <c r="N9" s="156"/>
      <c r="O9" s="152"/>
      <c r="P9" s="152"/>
      <c r="Q9" s="152"/>
      <c r="R9" s="152"/>
      <c r="S9" s="152"/>
      <c r="T9" s="152"/>
      <c r="U9" s="155"/>
      <c r="V9" s="152"/>
      <c r="W9" s="152"/>
    </row>
    <row r="10" spans="1:23" s="150" customFormat="1" ht="15" customHeight="1" outlineLevel="1" x14ac:dyDescent="0.2">
      <c r="A10" s="153">
        <f t="shared" si="0"/>
        <v>0</v>
      </c>
      <c r="B10" s="53" t="s">
        <v>18</v>
      </c>
      <c r="C10" s="30">
        <v>0</v>
      </c>
      <c r="D10" s="30">
        <v>0</v>
      </c>
      <c r="E10" s="31">
        <v>0</v>
      </c>
      <c r="F10" s="287" t="s">
        <v>38</v>
      </c>
      <c r="G10" s="32">
        <v>0</v>
      </c>
      <c r="H10" s="32">
        <v>0</v>
      </c>
      <c r="I10" s="154"/>
      <c r="J10" s="151"/>
      <c r="L10" s="155"/>
      <c r="M10" s="152"/>
      <c r="N10" s="156"/>
      <c r="O10" s="152"/>
      <c r="P10" s="152"/>
      <c r="Q10" s="152"/>
      <c r="R10" s="152"/>
      <c r="S10" s="152"/>
      <c r="T10" s="152"/>
      <c r="U10" s="155"/>
      <c r="V10" s="152"/>
      <c r="W10" s="152"/>
    </row>
    <row r="11" spans="1:23" s="150" customFormat="1" ht="15" customHeight="1" outlineLevel="1" x14ac:dyDescent="0.2">
      <c r="A11" s="153">
        <f t="shared" si="0"/>
        <v>53</v>
      </c>
      <c r="B11" s="54" t="s">
        <v>7</v>
      </c>
      <c r="C11" s="34">
        <v>60</v>
      </c>
      <c r="D11" s="34">
        <v>50</v>
      </c>
      <c r="E11" s="35">
        <v>53</v>
      </c>
      <c r="F11" s="288">
        <v>-0.1166666666666667</v>
      </c>
      <c r="G11" s="36">
        <v>6.9957761351636749E-3</v>
      </c>
      <c r="H11" s="36">
        <v>0.13554987212276215</v>
      </c>
      <c r="I11" s="154"/>
      <c r="J11" s="151"/>
      <c r="L11" s="155"/>
      <c r="M11" s="152"/>
      <c r="N11" s="156"/>
      <c r="O11" s="152"/>
      <c r="P11" s="152"/>
      <c r="Q11" s="152"/>
      <c r="R11" s="152"/>
      <c r="S11" s="152"/>
      <c r="T11" s="152"/>
      <c r="U11" s="155"/>
      <c r="V11" s="152"/>
      <c r="W11" s="152"/>
    </row>
    <row r="12" spans="1:23" s="150" customFormat="1" ht="15" customHeight="1" outlineLevel="1" x14ac:dyDescent="0.2">
      <c r="A12" s="153">
        <f t="shared" si="0"/>
        <v>387</v>
      </c>
      <c r="B12" s="53" t="s">
        <v>57</v>
      </c>
      <c r="C12" s="30">
        <v>392</v>
      </c>
      <c r="D12" s="30">
        <v>399</v>
      </c>
      <c r="E12" s="31">
        <v>387</v>
      </c>
      <c r="F12" s="287">
        <v>-1.2755102040816313E-2</v>
      </c>
      <c r="G12" s="32">
        <v>5.1082365364308345E-2</v>
      </c>
      <c r="H12" s="32">
        <v>9.5273264401772528E-2</v>
      </c>
      <c r="I12" s="154"/>
      <c r="J12" s="151"/>
      <c r="L12" s="155"/>
      <c r="M12" s="152"/>
      <c r="N12" s="156"/>
      <c r="O12" s="152"/>
      <c r="P12" s="152"/>
      <c r="Q12" s="152"/>
      <c r="R12" s="152"/>
      <c r="S12" s="152"/>
      <c r="T12" s="152"/>
      <c r="U12" s="155"/>
      <c r="V12" s="152"/>
      <c r="W12" s="152"/>
    </row>
    <row r="13" spans="1:23" s="150" customFormat="1" ht="15" customHeight="1" outlineLevel="1" x14ac:dyDescent="0.2">
      <c r="A13" s="153">
        <f t="shared" si="0"/>
        <v>7</v>
      </c>
      <c r="B13" s="54" t="s">
        <v>58</v>
      </c>
      <c r="C13" s="34">
        <v>7</v>
      </c>
      <c r="D13" s="34">
        <v>6</v>
      </c>
      <c r="E13" s="35">
        <v>7</v>
      </c>
      <c r="F13" s="288">
        <v>0</v>
      </c>
      <c r="G13" s="36">
        <v>9.2397043294614571E-4</v>
      </c>
      <c r="H13" s="36">
        <v>3.3175355450236969E-2</v>
      </c>
      <c r="I13" s="154"/>
      <c r="J13" s="151"/>
      <c r="L13" s="155"/>
      <c r="M13" s="152"/>
      <c r="N13" s="156"/>
      <c r="O13" s="152"/>
      <c r="P13" s="152"/>
      <c r="Q13" s="152"/>
      <c r="R13" s="152"/>
      <c r="S13" s="152"/>
      <c r="T13" s="152"/>
      <c r="U13" s="155"/>
      <c r="V13" s="152"/>
      <c r="W13" s="152"/>
    </row>
    <row r="14" spans="1:23" s="150" customFormat="1" ht="15" customHeight="1" outlineLevel="1" x14ac:dyDescent="0.2">
      <c r="A14" s="153">
        <f t="shared" si="0"/>
        <v>20</v>
      </c>
      <c r="B14" s="53" t="s">
        <v>59</v>
      </c>
      <c r="C14" s="30">
        <v>16</v>
      </c>
      <c r="D14" s="30">
        <v>20</v>
      </c>
      <c r="E14" s="31">
        <v>20</v>
      </c>
      <c r="F14" s="287">
        <v>0.25</v>
      </c>
      <c r="G14" s="32">
        <v>2.6399155227032735E-3</v>
      </c>
      <c r="H14" s="32">
        <v>5.8823529411764705E-2</v>
      </c>
      <c r="I14" s="154"/>
      <c r="J14" s="151"/>
      <c r="L14" s="155"/>
      <c r="M14" s="152"/>
      <c r="N14" s="156"/>
      <c r="O14" s="152"/>
      <c r="P14" s="152"/>
      <c r="Q14" s="152"/>
      <c r="R14" s="152"/>
      <c r="S14" s="152"/>
      <c r="T14" s="152"/>
      <c r="U14" s="155"/>
      <c r="V14" s="152"/>
      <c r="W14" s="152"/>
    </row>
    <row r="15" spans="1:23" s="150" customFormat="1" ht="15" customHeight="1" outlineLevel="1" x14ac:dyDescent="0.2">
      <c r="A15" s="153">
        <f t="shared" si="0"/>
        <v>5</v>
      </c>
      <c r="B15" s="54" t="s">
        <v>5</v>
      </c>
      <c r="C15" s="34">
        <v>11</v>
      </c>
      <c r="D15" s="34">
        <v>7</v>
      </c>
      <c r="E15" s="35">
        <v>5</v>
      </c>
      <c r="F15" s="288">
        <v>-0.54545454545454541</v>
      </c>
      <c r="G15" s="36">
        <v>6.5997888067581838E-4</v>
      </c>
      <c r="H15" s="36">
        <v>1.858736059479554E-2</v>
      </c>
      <c r="I15" s="154"/>
      <c r="J15" s="157"/>
      <c r="L15" s="155"/>
      <c r="M15" s="152"/>
      <c r="N15" s="156"/>
      <c r="O15" s="152"/>
      <c r="P15" s="152"/>
      <c r="Q15" s="152"/>
      <c r="R15" s="152"/>
      <c r="S15" s="152"/>
      <c r="T15" s="152"/>
      <c r="U15" s="155"/>
      <c r="V15" s="158"/>
      <c r="W15" s="152"/>
    </row>
    <row r="16" spans="1:23" s="150" customFormat="1" ht="15" customHeight="1" outlineLevel="1" x14ac:dyDescent="0.2">
      <c r="A16" s="153">
        <f t="shared" si="0"/>
        <v>31</v>
      </c>
      <c r="B16" s="53" t="s">
        <v>6</v>
      </c>
      <c r="C16" s="30">
        <v>23</v>
      </c>
      <c r="D16" s="30">
        <v>31</v>
      </c>
      <c r="E16" s="31">
        <v>31</v>
      </c>
      <c r="F16" s="287">
        <v>0.34782608695652173</v>
      </c>
      <c r="G16" s="32">
        <v>4.091869060190074E-3</v>
      </c>
      <c r="H16" s="32">
        <v>2.9328287606433301E-2</v>
      </c>
      <c r="I16" s="154"/>
      <c r="J16" s="157"/>
      <c r="L16" s="155"/>
      <c r="M16" s="152"/>
      <c r="N16" s="156"/>
      <c r="O16" s="152"/>
      <c r="P16" s="152"/>
      <c r="Q16" s="152"/>
      <c r="R16" s="152"/>
      <c r="S16" s="152"/>
      <c r="T16" s="152"/>
      <c r="U16" s="155"/>
      <c r="V16" s="152"/>
      <c r="W16" s="152"/>
    </row>
    <row r="17" spans="1:23" s="150" customFormat="1" ht="15" customHeight="1" outlineLevel="1" x14ac:dyDescent="0.2">
      <c r="A17" s="153">
        <f t="shared" si="0"/>
        <v>0</v>
      </c>
      <c r="B17" s="54" t="s">
        <v>61</v>
      </c>
      <c r="C17" s="34">
        <v>0</v>
      </c>
      <c r="D17" s="34">
        <v>0</v>
      </c>
      <c r="E17" s="35">
        <v>0</v>
      </c>
      <c r="F17" s="288" t="s">
        <v>38</v>
      </c>
      <c r="G17" s="36">
        <v>0</v>
      </c>
      <c r="H17" s="36">
        <v>0</v>
      </c>
      <c r="I17" s="154"/>
      <c r="J17" s="157"/>
      <c r="L17" s="155"/>
      <c r="M17" s="152"/>
      <c r="N17" s="156"/>
      <c r="O17" s="152"/>
      <c r="P17" s="152"/>
      <c r="Q17" s="152"/>
      <c r="R17" s="152"/>
      <c r="S17" s="152"/>
      <c r="T17" s="152"/>
      <c r="U17" s="155"/>
      <c r="V17" s="152"/>
      <c r="W17" s="152"/>
    </row>
    <row r="18" spans="1:23" s="150" customFormat="1" ht="15" customHeight="1" outlineLevel="1" x14ac:dyDescent="0.2">
      <c r="A18" s="153">
        <f t="shared" si="0"/>
        <v>3</v>
      </c>
      <c r="B18" s="53" t="s">
        <v>92</v>
      </c>
      <c r="C18" s="30">
        <v>2</v>
      </c>
      <c r="D18" s="30">
        <v>3</v>
      </c>
      <c r="E18" s="31">
        <v>3</v>
      </c>
      <c r="F18" s="287">
        <v>0.5</v>
      </c>
      <c r="G18" s="32">
        <v>3.9598732840549105E-4</v>
      </c>
      <c r="H18" s="32">
        <v>7.6335877862595417E-3</v>
      </c>
      <c r="I18" s="154"/>
      <c r="J18" s="157"/>
      <c r="L18" s="155"/>
      <c r="M18" s="152"/>
      <c r="N18" s="156"/>
      <c r="O18" s="152"/>
      <c r="P18" s="152"/>
      <c r="Q18" s="152"/>
      <c r="R18" s="152"/>
      <c r="S18" s="152"/>
      <c r="T18" s="152"/>
      <c r="U18" s="155"/>
      <c r="V18" s="152"/>
      <c r="W18" s="152"/>
    </row>
    <row r="19" spans="1:23" s="150" customFormat="1" ht="15" customHeight="1" outlineLevel="1" x14ac:dyDescent="0.2">
      <c r="A19" s="153">
        <f t="shared" si="0"/>
        <v>1</v>
      </c>
      <c r="B19" s="54" t="s">
        <v>64</v>
      </c>
      <c r="C19" s="34">
        <v>2</v>
      </c>
      <c r="D19" s="34">
        <v>1</v>
      </c>
      <c r="E19" s="35">
        <v>1</v>
      </c>
      <c r="F19" s="288">
        <v>-0.5</v>
      </c>
      <c r="G19" s="36">
        <v>1.3199577613516366E-4</v>
      </c>
      <c r="H19" s="36">
        <v>9.0090090090090089E-3</v>
      </c>
      <c r="I19" s="154"/>
      <c r="J19" s="157"/>
      <c r="L19" s="155"/>
      <c r="M19" s="152"/>
      <c r="N19" s="156"/>
      <c r="O19" s="152"/>
      <c r="P19" s="152"/>
      <c r="Q19" s="152"/>
      <c r="R19" s="152"/>
      <c r="S19" s="152"/>
      <c r="T19" s="152"/>
      <c r="U19" s="155"/>
      <c r="V19" s="152"/>
      <c r="W19" s="152"/>
    </row>
    <row r="20" spans="1:23" s="150" customFormat="1" ht="15" customHeight="1" outlineLevel="1" x14ac:dyDescent="0.2">
      <c r="A20" s="153">
        <f t="shared" si="0"/>
        <v>0</v>
      </c>
      <c r="B20" s="53" t="s">
        <v>66</v>
      </c>
      <c r="C20" s="30">
        <v>0</v>
      </c>
      <c r="D20" s="30">
        <v>0</v>
      </c>
      <c r="E20" s="31">
        <v>0</v>
      </c>
      <c r="F20" s="287" t="s">
        <v>38</v>
      </c>
      <c r="G20" s="32">
        <v>0</v>
      </c>
      <c r="H20" s="32">
        <v>0</v>
      </c>
      <c r="I20" s="154"/>
      <c r="J20" s="157"/>
      <c r="L20" s="155"/>
      <c r="M20" s="152"/>
      <c r="N20" s="156"/>
      <c r="O20" s="152"/>
      <c r="P20" s="152"/>
      <c r="Q20" s="152"/>
      <c r="R20" s="152"/>
      <c r="S20" s="152"/>
      <c r="T20" s="152"/>
      <c r="U20" s="155"/>
      <c r="V20" s="152"/>
      <c r="W20" s="152"/>
    </row>
    <row r="21" spans="1:23" s="150" customFormat="1" ht="15" customHeight="1" outlineLevel="1" x14ac:dyDescent="0.2">
      <c r="A21" s="153">
        <f t="shared" si="0"/>
        <v>8</v>
      </c>
      <c r="B21" s="54" t="s">
        <v>65</v>
      </c>
      <c r="C21" s="34">
        <v>8</v>
      </c>
      <c r="D21" s="34">
        <v>8</v>
      </c>
      <c r="E21" s="35">
        <v>8</v>
      </c>
      <c r="F21" s="288">
        <v>0</v>
      </c>
      <c r="G21" s="36">
        <v>1.0559662090813093E-3</v>
      </c>
      <c r="H21" s="36">
        <v>7.7669902912621352E-2</v>
      </c>
      <c r="I21" s="154"/>
      <c r="J21" s="157"/>
      <c r="L21" s="155"/>
      <c r="M21" s="152"/>
      <c r="N21" s="156"/>
      <c r="O21" s="152"/>
      <c r="P21" s="152"/>
      <c r="Q21" s="152"/>
      <c r="R21" s="152"/>
      <c r="S21" s="152"/>
      <c r="T21" s="152"/>
      <c r="U21" s="155"/>
      <c r="V21" s="152"/>
      <c r="W21" s="152"/>
    </row>
    <row r="22" spans="1:23" s="150" customFormat="1" ht="15" customHeight="1" outlineLevel="1" x14ac:dyDescent="0.2">
      <c r="A22" s="153">
        <f t="shared" si="0"/>
        <v>31</v>
      </c>
      <c r="B22" s="53" t="s">
        <v>67</v>
      </c>
      <c r="C22" s="30">
        <v>29</v>
      </c>
      <c r="D22" s="30">
        <v>29</v>
      </c>
      <c r="E22" s="31">
        <v>31</v>
      </c>
      <c r="F22" s="287">
        <v>6.8965517241379226E-2</v>
      </c>
      <c r="G22" s="32">
        <v>4.091869060190074E-3</v>
      </c>
      <c r="H22" s="32">
        <v>4.9759229534510431E-2</v>
      </c>
      <c r="I22" s="154"/>
      <c r="J22" s="157"/>
      <c r="L22" s="155"/>
      <c r="M22" s="152"/>
      <c r="N22" s="156"/>
      <c r="O22" s="152"/>
      <c r="P22" s="152"/>
      <c r="Q22" s="152"/>
      <c r="R22" s="152"/>
      <c r="S22" s="152"/>
      <c r="T22" s="152"/>
      <c r="U22" s="155"/>
      <c r="V22" s="152"/>
      <c r="W22" s="152"/>
    </row>
    <row r="23" spans="1:23" s="150" customFormat="1" ht="15" customHeight="1" outlineLevel="1" x14ac:dyDescent="0.2">
      <c r="A23" s="153">
        <f t="shared" si="0"/>
        <v>29</v>
      </c>
      <c r="B23" s="54" t="s">
        <v>60</v>
      </c>
      <c r="C23" s="34">
        <v>28</v>
      </c>
      <c r="D23" s="34">
        <v>30</v>
      </c>
      <c r="E23" s="35">
        <v>29</v>
      </c>
      <c r="F23" s="288">
        <v>3.5714285714285809E-2</v>
      </c>
      <c r="G23" s="36">
        <v>3.8278775079197466E-3</v>
      </c>
      <c r="H23" s="36">
        <v>2.1075581395348836E-2</v>
      </c>
      <c r="I23" s="154"/>
      <c r="J23" s="157"/>
      <c r="L23" s="155"/>
      <c r="M23" s="152"/>
      <c r="N23" s="156"/>
      <c r="O23" s="152"/>
      <c r="P23" s="152"/>
      <c r="Q23" s="152"/>
      <c r="R23" s="152"/>
      <c r="S23" s="152"/>
      <c r="T23" s="152"/>
      <c r="U23" s="155"/>
      <c r="V23" s="152"/>
      <c r="W23" s="152"/>
    </row>
    <row r="24" spans="1:23" s="150" customFormat="1" ht="15" customHeight="1" outlineLevel="1" x14ac:dyDescent="0.2">
      <c r="A24" s="153">
        <f t="shared" si="0"/>
        <v>4</v>
      </c>
      <c r="B24" s="53" t="s">
        <v>4</v>
      </c>
      <c r="C24" s="30">
        <v>4</v>
      </c>
      <c r="D24" s="30">
        <v>4</v>
      </c>
      <c r="E24" s="31">
        <v>4</v>
      </c>
      <c r="F24" s="287">
        <v>0</v>
      </c>
      <c r="G24" s="32">
        <v>5.2798310454065466E-4</v>
      </c>
      <c r="H24" s="32">
        <v>1.5151515151515152E-2</v>
      </c>
      <c r="I24" s="154"/>
      <c r="J24" s="157"/>
      <c r="L24" s="155"/>
      <c r="M24" s="152"/>
      <c r="N24" s="156"/>
      <c r="O24" s="152"/>
      <c r="P24" s="152"/>
      <c r="Q24" s="152"/>
      <c r="R24" s="152"/>
      <c r="S24" s="152"/>
      <c r="T24" s="152"/>
      <c r="U24" s="155"/>
      <c r="V24" s="152"/>
      <c r="W24" s="152"/>
    </row>
    <row r="25" spans="1:23" s="150" customFormat="1" ht="15" customHeight="1" outlineLevel="1" x14ac:dyDescent="0.2">
      <c r="A25" s="153">
        <f t="shared" si="0"/>
        <v>45</v>
      </c>
      <c r="B25" s="54" t="s">
        <v>91</v>
      </c>
      <c r="C25" s="34">
        <v>42</v>
      </c>
      <c r="D25" s="34">
        <v>47</v>
      </c>
      <c r="E25" s="35">
        <v>45</v>
      </c>
      <c r="F25" s="288">
        <v>7.1428571428571397E-2</v>
      </c>
      <c r="G25" s="36">
        <v>5.9398099260823652E-3</v>
      </c>
      <c r="H25" s="36">
        <v>2.437703141928494E-2</v>
      </c>
      <c r="I25" s="154"/>
      <c r="J25" s="157"/>
      <c r="L25" s="155"/>
      <c r="M25" s="152"/>
      <c r="N25" s="156"/>
      <c r="O25" s="152"/>
      <c r="P25" s="152"/>
      <c r="Q25" s="152"/>
      <c r="R25" s="152"/>
      <c r="S25" s="152"/>
      <c r="T25" s="152"/>
      <c r="U25" s="155"/>
      <c r="V25" s="152"/>
      <c r="W25" s="152"/>
    </row>
    <row r="26" spans="1:23" s="150" customFormat="1" ht="15" customHeight="1" outlineLevel="1" x14ac:dyDescent="0.2">
      <c r="A26" s="153">
        <f t="shared" si="0"/>
        <v>7</v>
      </c>
      <c r="B26" s="53" t="s">
        <v>90</v>
      </c>
      <c r="C26" s="30">
        <v>6</v>
      </c>
      <c r="D26" s="30">
        <v>9</v>
      </c>
      <c r="E26" s="31">
        <v>7</v>
      </c>
      <c r="F26" s="287">
        <v>0.16666666666666674</v>
      </c>
      <c r="G26" s="32">
        <v>9.2397043294614571E-4</v>
      </c>
      <c r="H26" s="32">
        <v>3.0042918454935622E-2</v>
      </c>
      <c r="I26" s="154"/>
      <c r="J26" s="157"/>
      <c r="L26" s="155"/>
      <c r="M26" s="152"/>
      <c r="N26" s="156"/>
      <c r="O26" s="152"/>
      <c r="P26" s="152"/>
      <c r="Q26" s="152"/>
      <c r="R26" s="152"/>
      <c r="S26" s="152"/>
      <c r="T26" s="152"/>
      <c r="U26" s="155"/>
      <c r="V26" s="152"/>
      <c r="W26" s="152"/>
    </row>
    <row r="27" spans="1:23" s="150" customFormat="1" ht="15" customHeight="1" outlineLevel="1" x14ac:dyDescent="0.2">
      <c r="A27" s="153">
        <f t="shared" si="0"/>
        <v>6</v>
      </c>
      <c r="B27" s="54" t="s">
        <v>72</v>
      </c>
      <c r="C27" s="34">
        <v>5</v>
      </c>
      <c r="D27" s="34">
        <v>7</v>
      </c>
      <c r="E27" s="35">
        <v>6</v>
      </c>
      <c r="F27" s="288">
        <v>0.19999999999999996</v>
      </c>
      <c r="G27" s="36">
        <v>7.919746568109821E-4</v>
      </c>
      <c r="H27" s="36">
        <v>1.8072289156626505E-2</v>
      </c>
      <c r="I27" s="154"/>
      <c r="J27" s="157"/>
      <c r="L27" s="155"/>
      <c r="M27" s="152"/>
      <c r="N27" s="156"/>
      <c r="O27" s="152"/>
      <c r="P27" s="152"/>
      <c r="Q27" s="152"/>
      <c r="R27" s="152"/>
      <c r="S27" s="152"/>
      <c r="T27" s="152"/>
      <c r="U27" s="155"/>
      <c r="V27" s="152"/>
      <c r="W27" s="152"/>
    </row>
    <row r="28" spans="1:23" s="150" customFormat="1" ht="15" customHeight="1" outlineLevel="1" x14ac:dyDescent="0.2">
      <c r="A28" s="153">
        <f t="shared" si="0"/>
        <v>26</v>
      </c>
      <c r="B28" s="53" t="s">
        <v>89</v>
      </c>
      <c r="C28" s="30">
        <v>22</v>
      </c>
      <c r="D28" s="30">
        <v>30</v>
      </c>
      <c r="E28" s="31">
        <v>26</v>
      </c>
      <c r="F28" s="287">
        <v>0.18181818181818188</v>
      </c>
      <c r="G28" s="32">
        <v>3.4318901795142554E-3</v>
      </c>
      <c r="H28" s="32">
        <v>2.3070097604259095E-2</v>
      </c>
      <c r="I28" s="154"/>
      <c r="J28" s="151"/>
      <c r="L28" s="155"/>
      <c r="M28" s="152"/>
      <c r="N28" s="156"/>
      <c r="O28" s="152"/>
      <c r="P28" s="152"/>
      <c r="Q28" s="152"/>
      <c r="R28" s="152"/>
      <c r="S28" s="152"/>
      <c r="T28" s="152"/>
      <c r="U28" s="155"/>
      <c r="V28" s="152"/>
      <c r="W28" s="152"/>
    </row>
    <row r="29" spans="1:23" s="150" customFormat="1" ht="15" customHeight="1" outlineLevel="1" x14ac:dyDescent="0.2">
      <c r="A29" s="153">
        <f t="shared" si="0"/>
        <v>2</v>
      </c>
      <c r="B29" s="54" t="s">
        <v>55</v>
      </c>
      <c r="C29" s="34">
        <v>2</v>
      </c>
      <c r="D29" s="34">
        <v>2</v>
      </c>
      <c r="E29" s="35">
        <v>2</v>
      </c>
      <c r="F29" s="288">
        <v>0</v>
      </c>
      <c r="G29" s="36">
        <v>2.6399155227032733E-4</v>
      </c>
      <c r="H29" s="36">
        <v>8.3333333333333332E-3</v>
      </c>
      <c r="I29" s="154"/>
      <c r="J29" s="151"/>
      <c r="L29" s="155"/>
      <c r="M29" s="152"/>
      <c r="N29" s="156"/>
      <c r="O29" s="152"/>
      <c r="P29" s="152"/>
      <c r="Q29" s="152"/>
      <c r="R29" s="152"/>
      <c r="S29" s="152"/>
      <c r="T29" s="152"/>
      <c r="U29" s="155"/>
      <c r="V29" s="152"/>
      <c r="W29" s="152"/>
    </row>
    <row r="30" spans="1:23" s="150" customFormat="1" ht="15" customHeight="1" outlineLevel="1" x14ac:dyDescent="0.2">
      <c r="A30" s="153">
        <f t="shared" si="0"/>
        <v>1</v>
      </c>
      <c r="B30" s="53" t="s">
        <v>88</v>
      </c>
      <c r="C30" s="30">
        <v>0</v>
      </c>
      <c r="D30" s="30">
        <v>1</v>
      </c>
      <c r="E30" s="31">
        <v>1</v>
      </c>
      <c r="F30" s="287">
        <v>1</v>
      </c>
      <c r="G30" s="32">
        <v>1.3199577613516366E-4</v>
      </c>
      <c r="H30" s="32">
        <v>3.3898305084745762E-3</v>
      </c>
      <c r="I30" s="154"/>
      <c r="J30" s="151"/>
      <c r="L30" s="155"/>
      <c r="M30" s="152"/>
      <c r="N30" s="156"/>
      <c r="O30" s="152"/>
      <c r="P30" s="152"/>
      <c r="Q30" s="152"/>
      <c r="R30" s="152"/>
      <c r="S30" s="152"/>
      <c r="T30" s="152"/>
      <c r="U30" s="155"/>
      <c r="V30" s="152"/>
      <c r="W30" s="152"/>
    </row>
    <row r="31" spans="1:23" s="150" customFormat="1" ht="15" customHeight="1" outlineLevel="1" x14ac:dyDescent="0.2">
      <c r="A31" s="153">
        <f t="shared" si="0"/>
        <v>0</v>
      </c>
      <c r="B31" s="54" t="s">
        <v>87</v>
      </c>
      <c r="C31" s="34">
        <v>0</v>
      </c>
      <c r="D31" s="34">
        <v>0</v>
      </c>
      <c r="E31" s="35">
        <v>0</v>
      </c>
      <c r="F31" s="288" t="s">
        <v>38</v>
      </c>
      <c r="G31" s="36">
        <v>0</v>
      </c>
      <c r="H31" s="36">
        <v>0</v>
      </c>
      <c r="I31" s="154"/>
      <c r="J31" s="151"/>
      <c r="L31" s="155"/>
      <c r="M31" s="152"/>
      <c r="N31" s="156"/>
      <c r="O31" s="152"/>
      <c r="P31" s="152"/>
      <c r="Q31" s="152"/>
      <c r="R31" s="152"/>
      <c r="S31" s="152"/>
      <c r="T31" s="152"/>
      <c r="U31" s="155"/>
      <c r="V31" s="152"/>
      <c r="W31" s="152"/>
    </row>
    <row r="32" spans="1:23" s="150" customFormat="1" ht="15" customHeight="1" outlineLevel="1" x14ac:dyDescent="0.2">
      <c r="A32" s="153">
        <f t="shared" si="0"/>
        <v>3</v>
      </c>
      <c r="B32" s="53" t="s">
        <v>86</v>
      </c>
      <c r="C32" s="30">
        <v>1</v>
      </c>
      <c r="D32" s="30">
        <v>3</v>
      </c>
      <c r="E32" s="31">
        <v>3</v>
      </c>
      <c r="F32" s="287">
        <v>2</v>
      </c>
      <c r="G32" s="32">
        <v>3.9598732840549105E-4</v>
      </c>
      <c r="H32" s="32">
        <v>0.1111111111111111</v>
      </c>
      <c r="I32" s="154"/>
      <c r="J32" s="151"/>
      <c r="L32" s="155"/>
      <c r="M32" s="152"/>
      <c r="N32" s="156"/>
      <c r="O32" s="152"/>
      <c r="P32" s="152"/>
      <c r="Q32" s="152"/>
      <c r="R32" s="152"/>
      <c r="S32" s="152"/>
      <c r="T32" s="152"/>
      <c r="U32" s="155"/>
      <c r="V32" s="152"/>
      <c r="W32" s="152"/>
    </row>
    <row r="33" spans="1:23" s="150" customFormat="1" ht="15" customHeight="1" outlineLevel="1" x14ac:dyDescent="0.2">
      <c r="A33" s="153">
        <f t="shared" si="0"/>
        <v>0</v>
      </c>
      <c r="B33" s="54" t="s">
        <v>19</v>
      </c>
      <c r="C33" s="34">
        <v>0</v>
      </c>
      <c r="D33" s="34">
        <v>0</v>
      </c>
      <c r="E33" s="35">
        <v>0</v>
      </c>
      <c r="F33" s="288" t="s">
        <v>38</v>
      </c>
      <c r="G33" s="36">
        <v>0</v>
      </c>
      <c r="H33" s="36">
        <v>0</v>
      </c>
      <c r="I33" s="154"/>
      <c r="J33" s="151"/>
      <c r="L33" s="155"/>
      <c r="M33" s="152"/>
      <c r="N33" s="156"/>
      <c r="O33" s="152"/>
      <c r="P33" s="152"/>
      <c r="Q33" s="152"/>
      <c r="R33" s="152"/>
      <c r="S33" s="152"/>
      <c r="T33" s="152"/>
      <c r="U33" s="155"/>
      <c r="V33" s="152"/>
      <c r="W33" s="152"/>
    </row>
    <row r="34" spans="1:23" s="150" customFormat="1" ht="15" customHeight="1" outlineLevel="1" x14ac:dyDescent="0.2">
      <c r="A34" s="153">
        <f t="shared" si="0"/>
        <v>66</v>
      </c>
      <c r="B34" s="53" t="s">
        <v>73</v>
      </c>
      <c r="C34" s="30">
        <v>60</v>
      </c>
      <c r="D34" s="30">
        <v>62</v>
      </c>
      <c r="E34" s="31">
        <v>66</v>
      </c>
      <c r="F34" s="287">
        <v>0.10000000000000009</v>
      </c>
      <c r="G34" s="32">
        <v>8.7117212249208029E-3</v>
      </c>
      <c r="H34" s="32">
        <v>9.1286307053941904E-2</v>
      </c>
      <c r="I34" s="154"/>
      <c r="J34" s="151"/>
      <c r="M34" s="152"/>
      <c r="N34" s="156"/>
      <c r="O34" s="152"/>
      <c r="P34" s="152"/>
      <c r="Q34" s="152"/>
      <c r="R34" s="152"/>
      <c r="S34" s="152"/>
      <c r="T34" s="152"/>
      <c r="U34" s="155"/>
      <c r="V34" s="152"/>
      <c r="W34" s="152"/>
    </row>
    <row r="35" spans="1:23" s="150" customFormat="1" ht="15" customHeight="1" outlineLevel="1" x14ac:dyDescent="0.2">
      <c r="A35" s="153">
        <f t="shared" si="0"/>
        <v>33</v>
      </c>
      <c r="B35" s="54" t="s">
        <v>68</v>
      </c>
      <c r="C35" s="34">
        <v>26</v>
      </c>
      <c r="D35" s="34">
        <v>33</v>
      </c>
      <c r="E35" s="35">
        <v>33</v>
      </c>
      <c r="F35" s="288">
        <v>0.26923076923076916</v>
      </c>
      <c r="G35" s="36">
        <v>4.3558606124604014E-3</v>
      </c>
      <c r="H35" s="36">
        <v>4.064039408866995E-2</v>
      </c>
      <c r="I35" s="154"/>
      <c r="J35" s="151"/>
      <c r="M35" s="152"/>
      <c r="N35" s="156"/>
      <c r="O35" s="152"/>
      <c r="P35" s="152"/>
      <c r="Q35" s="152"/>
      <c r="R35" s="152"/>
      <c r="S35" s="152"/>
      <c r="T35" s="152"/>
      <c r="U35" s="155"/>
      <c r="V35" s="152"/>
      <c r="W35" s="152"/>
    </row>
    <row r="36" spans="1:23" s="150" customFormat="1" ht="15" customHeight="1" outlineLevel="1" x14ac:dyDescent="0.2">
      <c r="A36" s="153">
        <f t="shared" si="0"/>
        <v>4</v>
      </c>
      <c r="B36" s="55" t="s">
        <v>85</v>
      </c>
      <c r="C36" s="38">
        <v>1</v>
      </c>
      <c r="D36" s="38">
        <v>2</v>
      </c>
      <c r="E36" s="39">
        <v>4</v>
      </c>
      <c r="F36" s="289">
        <v>3</v>
      </c>
      <c r="G36" s="40">
        <v>5.2798310454065466E-4</v>
      </c>
      <c r="H36" s="40">
        <v>1.6326530612244899E-2</v>
      </c>
      <c r="I36" s="154"/>
      <c r="J36" s="151"/>
      <c r="M36" s="152"/>
      <c r="N36" s="156"/>
      <c r="O36" s="152"/>
      <c r="P36" s="152"/>
      <c r="Q36" s="152"/>
      <c r="R36" s="152"/>
      <c r="S36" s="152"/>
      <c r="T36" s="152"/>
      <c r="U36" s="155"/>
      <c r="V36" s="152"/>
      <c r="W36" s="152"/>
    </row>
    <row r="37" spans="1:23" s="150" customFormat="1" ht="15" customHeight="1" x14ac:dyDescent="0.2">
      <c r="B37" s="52" t="s">
        <v>94</v>
      </c>
      <c r="C37" s="26">
        <v>196</v>
      </c>
      <c r="D37" s="26">
        <v>259</v>
      </c>
      <c r="E37" s="27">
        <v>296</v>
      </c>
      <c r="F37" s="286">
        <v>0.51020408163265296</v>
      </c>
      <c r="G37" s="28">
        <v>3.907074973600845E-2</v>
      </c>
      <c r="H37" s="28">
        <v>2.3723651518794582E-2</v>
      </c>
      <c r="I37" s="159"/>
      <c r="J37" s="151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</row>
    <row r="38" spans="1:23" s="150" customFormat="1" ht="15" customHeight="1" x14ac:dyDescent="0.2">
      <c r="B38" s="56" t="s">
        <v>83</v>
      </c>
      <c r="C38" s="42">
        <v>13</v>
      </c>
      <c r="D38" s="42">
        <v>12</v>
      </c>
      <c r="E38" s="43">
        <v>12</v>
      </c>
      <c r="F38" s="290">
        <v>-7.6923076923076872E-2</v>
      </c>
      <c r="G38" s="44">
        <v>1.5839493136219642E-3</v>
      </c>
      <c r="H38" s="44">
        <v>1.4302741358760428E-2</v>
      </c>
      <c r="I38" s="160"/>
      <c r="L38" s="16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</row>
    <row r="39" spans="1:23" s="150" customFormat="1" ht="15" customHeight="1" x14ac:dyDescent="0.2">
      <c r="B39" s="52" t="s">
        <v>82</v>
      </c>
      <c r="C39" s="26">
        <v>0</v>
      </c>
      <c r="D39" s="26">
        <v>1</v>
      </c>
      <c r="E39" s="27">
        <v>2</v>
      </c>
      <c r="F39" s="286">
        <v>2</v>
      </c>
      <c r="G39" s="28">
        <v>2.6399155227032733E-4</v>
      </c>
      <c r="H39" s="28">
        <v>9.5693779904306216E-3</v>
      </c>
      <c r="I39" s="160"/>
      <c r="J39" s="161"/>
      <c r="L39" s="16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</row>
    <row r="40" spans="1:23" s="150" customFormat="1" ht="15" customHeight="1" x14ac:dyDescent="0.2">
      <c r="B40" s="56" t="s">
        <v>81</v>
      </c>
      <c r="C40" s="42">
        <v>5</v>
      </c>
      <c r="D40" s="42">
        <v>5</v>
      </c>
      <c r="E40" s="43">
        <v>5</v>
      </c>
      <c r="F40" s="290">
        <v>0</v>
      </c>
      <c r="G40" s="44">
        <v>6.5997888067581838E-4</v>
      </c>
      <c r="H40" s="44">
        <v>1.0660980810234541E-2</v>
      </c>
      <c r="I40" s="160"/>
      <c r="J40" s="161"/>
      <c r="L40" s="162"/>
    </row>
    <row r="41" spans="1:23" s="150" customFormat="1" ht="15" customHeight="1" x14ac:dyDescent="0.2">
      <c r="A41" s="163"/>
      <c r="B41" s="57" t="s">
        <v>80</v>
      </c>
      <c r="C41" s="26">
        <v>3010</v>
      </c>
      <c r="D41" s="26">
        <v>3093</v>
      </c>
      <c r="E41" s="27">
        <v>3112</v>
      </c>
      <c r="F41" s="286">
        <v>3.3887043189368748E-2</v>
      </c>
      <c r="G41" s="28">
        <v>0.41077085533262936</v>
      </c>
      <c r="H41" s="28">
        <v>2.9920487650107203E-2</v>
      </c>
      <c r="I41" s="160"/>
      <c r="J41" s="161"/>
      <c r="L41" s="162"/>
    </row>
    <row r="42" spans="1:23" s="150" customFormat="1" ht="15" customHeight="1" x14ac:dyDescent="0.2">
      <c r="B42" s="58" t="s">
        <v>79</v>
      </c>
      <c r="C42" s="42">
        <v>6</v>
      </c>
      <c r="D42" s="42">
        <v>7</v>
      </c>
      <c r="E42" s="43">
        <v>7</v>
      </c>
      <c r="F42" s="290">
        <v>0.16666666666666674</v>
      </c>
      <c r="G42" s="44">
        <v>9.2397043294614571E-4</v>
      </c>
      <c r="H42" s="44">
        <v>9.3833780160857902E-3</v>
      </c>
      <c r="I42" s="160"/>
      <c r="J42" s="161"/>
      <c r="L42" s="162"/>
    </row>
    <row r="43" spans="1:23" s="150" customFormat="1" ht="15" customHeight="1" x14ac:dyDescent="0.2">
      <c r="B43" s="57" t="s">
        <v>2</v>
      </c>
      <c r="C43" s="26">
        <v>2787</v>
      </c>
      <c r="D43" s="26">
        <v>3087</v>
      </c>
      <c r="E43" s="27">
        <v>3161</v>
      </c>
      <c r="F43" s="286">
        <v>0.13419447434517395</v>
      </c>
      <c r="G43" s="28">
        <v>0.41723864836325236</v>
      </c>
      <c r="H43" s="28">
        <v>2.1809024423899544E-2</v>
      </c>
      <c r="I43" s="160"/>
      <c r="J43" s="161"/>
      <c r="L43" s="162"/>
    </row>
    <row r="44" spans="1:23" s="150" customFormat="1" ht="15" customHeight="1" thickBot="1" x14ac:dyDescent="0.25">
      <c r="B44" s="58" t="s">
        <v>1</v>
      </c>
      <c r="C44" s="42">
        <v>107</v>
      </c>
      <c r="D44" s="42">
        <v>105</v>
      </c>
      <c r="E44" s="43">
        <v>109</v>
      </c>
      <c r="F44" s="290">
        <v>1.8691588785046731E-2</v>
      </c>
      <c r="G44" s="44">
        <v>1.4387539598732841E-2</v>
      </c>
      <c r="H44" s="44">
        <v>1.5742345465049105E-2</v>
      </c>
      <c r="I44" s="160"/>
      <c r="L44" s="162"/>
    </row>
    <row r="45" spans="1:23" s="164" customFormat="1" ht="15" customHeight="1" thickBot="1" x14ac:dyDescent="0.25">
      <c r="B45" s="2" t="s">
        <v>137</v>
      </c>
      <c r="C45" s="7">
        <v>6979</v>
      </c>
      <c r="D45" s="7">
        <v>7447</v>
      </c>
      <c r="E45" s="8">
        <v>7576</v>
      </c>
      <c r="F45" s="291">
        <v>8.5542341309643222E-2</v>
      </c>
      <c r="G45" s="46">
        <v>1</v>
      </c>
      <c r="H45" s="46">
        <v>2.6319172071662074E-2</v>
      </c>
      <c r="I45" s="165"/>
      <c r="K45" s="150"/>
      <c r="L45" s="162"/>
    </row>
    <row r="46" spans="1:23" s="164" customFormat="1" ht="15" customHeight="1" thickBot="1" x14ac:dyDescent="0.25">
      <c r="B46" s="3" t="s">
        <v>75</v>
      </c>
      <c r="C46" s="48">
        <v>255611</v>
      </c>
      <c r="D46" s="9">
        <v>282154</v>
      </c>
      <c r="E46" s="10">
        <v>287851</v>
      </c>
      <c r="F46" s="296">
        <v>0.12612915719589535</v>
      </c>
      <c r="G46" s="169"/>
      <c r="H46" s="264"/>
      <c r="I46" s="170"/>
      <c r="K46" s="150"/>
      <c r="L46" s="162"/>
    </row>
    <row r="47" spans="1:23" s="164" customFormat="1" ht="15" customHeight="1" x14ac:dyDescent="0.2">
      <c r="B47" s="13" t="s">
        <v>103</v>
      </c>
      <c r="C47" s="280">
        <v>2.7303206825997316E-2</v>
      </c>
      <c r="D47" s="294">
        <v>2.639338800796728E-2</v>
      </c>
      <c r="E47" s="294">
        <v>2.6319172071662074E-2</v>
      </c>
      <c r="F47" s="280"/>
      <c r="G47" s="280"/>
      <c r="H47" s="280"/>
      <c r="I47" s="171"/>
      <c r="K47" s="150"/>
      <c r="L47" s="162"/>
    </row>
    <row r="48" spans="1:23" ht="12" customHeight="1" x14ac:dyDescent="0.2">
      <c r="B48" s="173"/>
      <c r="C48" s="174"/>
      <c r="D48" s="174"/>
      <c r="E48" s="174"/>
      <c r="F48" s="175"/>
      <c r="G48" s="174"/>
      <c r="H48" s="174"/>
      <c r="I48" s="176"/>
      <c r="K48" s="150"/>
      <c r="L48" s="162"/>
    </row>
    <row r="49" spans="2:12" ht="12" customHeight="1" x14ac:dyDescent="0.2">
      <c r="B49" s="177" t="s">
        <v>41</v>
      </c>
      <c r="D49" s="174"/>
      <c r="E49" s="174"/>
      <c r="F49" s="175"/>
      <c r="G49" s="174"/>
      <c r="H49" s="61" t="s">
        <v>39</v>
      </c>
      <c r="I49" s="176"/>
      <c r="K49" s="150"/>
      <c r="L49" s="162"/>
    </row>
    <row r="50" spans="2:12" ht="12" customHeight="1" x14ac:dyDescent="0.2">
      <c r="C50" s="174"/>
      <c r="D50" s="174"/>
      <c r="E50" s="174"/>
      <c r="F50" s="175"/>
      <c r="G50" s="174"/>
      <c r="H50" s="174"/>
      <c r="I50" s="176"/>
      <c r="K50" s="150"/>
      <c r="L50" s="162"/>
    </row>
    <row r="51" spans="2:12" x14ac:dyDescent="0.2"/>
    <row r="52" spans="2:12" hidden="1" x14ac:dyDescent="0.2"/>
    <row r="53" spans="2:12" hidden="1" x14ac:dyDescent="0.2">
      <c r="C53" s="174" t="b">
        <f>C45=SUM(C41:C44)+C6</f>
        <v>1</v>
      </c>
      <c r="D53" s="174" t="b">
        <f>D45=SUM(D41:D44)+D6</f>
        <v>1</v>
      </c>
      <c r="E53" s="174" t="b">
        <f>E45=SUM(E41:E44)+E6</f>
        <v>1</v>
      </c>
      <c r="F53" s="174"/>
      <c r="G53" s="174" t="b">
        <f>G45=SUM(G41:G44)+G6</f>
        <v>1</v>
      </c>
      <c r="H53" s="174"/>
      <c r="I53" s="176"/>
    </row>
    <row r="54" spans="2:12" hidden="1" x14ac:dyDescent="0.2">
      <c r="C54" s="174" t="b">
        <f>C6=C7+C37+C38+C39+C40</f>
        <v>1</v>
      </c>
      <c r="D54" s="174" t="b">
        <f>D6=D7+D37+D38+D39+D40</f>
        <v>1</v>
      </c>
      <c r="E54" s="174" t="b">
        <f>E6=E7+E37+E38+E39+E40</f>
        <v>1</v>
      </c>
      <c r="F54" s="174"/>
      <c r="G54" s="174" t="b">
        <f>G6=G7+G37+G38+G39+G40</f>
        <v>1</v>
      </c>
      <c r="I54" s="176"/>
    </row>
    <row r="55" spans="2:12" hidden="1" x14ac:dyDescent="0.2">
      <c r="C55" s="174" t="b">
        <f>C7=SUM(C8:C36)</f>
        <v>1</v>
      </c>
      <c r="D55" s="174" t="b">
        <f>D7=SUM(D8:D36)</f>
        <v>1</v>
      </c>
      <c r="E55" s="174" t="b">
        <f>E7=SUM(E8:E36)</f>
        <v>1</v>
      </c>
      <c r="F55" s="174"/>
      <c r="G55" s="174" t="b">
        <f>G7=SUM(G8:G36)</f>
        <v>1</v>
      </c>
      <c r="H55" s="137" t="b">
        <f>H45=E47</f>
        <v>1</v>
      </c>
      <c r="I55" s="176"/>
    </row>
    <row r="56" spans="2:12" hidden="1" x14ac:dyDescent="0.2"/>
    <row r="57" spans="2:12" hidden="1" x14ac:dyDescent="0.2"/>
    <row r="58" spans="2:12" ht="12" hidden="1" x14ac:dyDescent="0.2">
      <c r="B58" s="179"/>
      <c r="C58" s="180"/>
      <c r="D58" s="180"/>
      <c r="E58" s="180"/>
    </row>
    <row r="59" spans="2:12" ht="12" hidden="1" x14ac:dyDescent="0.2">
      <c r="B59" s="181" t="s">
        <v>16</v>
      </c>
      <c r="C59" s="150">
        <v>2006</v>
      </c>
      <c r="D59" s="150">
        <v>2011</v>
      </c>
      <c r="E59" s="150">
        <v>2012</v>
      </c>
    </row>
    <row r="60" spans="2:12" ht="12" hidden="1" x14ac:dyDescent="0.2">
      <c r="B60" s="182" t="s">
        <v>3</v>
      </c>
      <c r="C60" s="183">
        <v>21714</v>
      </c>
      <c r="D60" s="183">
        <v>27943</v>
      </c>
      <c r="E60" s="183">
        <v>28920</v>
      </c>
      <c r="G60" s="172">
        <f t="shared" ref="G60:G99" si="1">E60/D60-1</f>
        <v>3.496403392620695E-2</v>
      </c>
      <c r="H60" s="137" t="b">
        <f t="shared" ref="H60:H74" si="2">F6&gt;G60</f>
        <v>1</v>
      </c>
    </row>
    <row r="61" spans="2:12" ht="12" hidden="1" x14ac:dyDescent="0.2">
      <c r="B61" s="184" t="s">
        <v>93</v>
      </c>
      <c r="C61" s="185">
        <v>13926</v>
      </c>
      <c r="D61" s="185">
        <v>16559</v>
      </c>
      <c r="E61" s="185">
        <v>16855</v>
      </c>
      <c r="G61" s="172">
        <f t="shared" si="1"/>
        <v>1.7875475572196375E-2</v>
      </c>
      <c r="H61" s="137" t="b">
        <f t="shared" si="2"/>
        <v>1</v>
      </c>
    </row>
    <row r="62" spans="2:12" ht="12" hidden="1" x14ac:dyDescent="0.2">
      <c r="B62" s="186" t="s">
        <v>53</v>
      </c>
      <c r="C62" s="162">
        <v>1487</v>
      </c>
      <c r="D62" s="162">
        <v>1812</v>
      </c>
      <c r="E62" s="162">
        <v>1748</v>
      </c>
      <c r="G62" s="172">
        <f t="shared" si="1"/>
        <v>-3.5320088300220709E-2</v>
      </c>
      <c r="H62" s="137" t="b">
        <f t="shared" si="2"/>
        <v>0</v>
      </c>
    </row>
    <row r="63" spans="2:12" ht="12" hidden="1" x14ac:dyDescent="0.2">
      <c r="B63" s="186" t="s">
        <v>54</v>
      </c>
      <c r="C63" s="162">
        <v>168</v>
      </c>
      <c r="D63" s="162">
        <v>175</v>
      </c>
      <c r="E63" s="162">
        <v>172</v>
      </c>
      <c r="G63" s="172">
        <f t="shared" si="1"/>
        <v>-1.7142857142857126E-2</v>
      </c>
      <c r="H63" s="137" t="b">
        <f t="shared" si="2"/>
        <v>1</v>
      </c>
    </row>
    <row r="64" spans="2:12" ht="12" hidden="1" x14ac:dyDescent="0.2">
      <c r="B64" s="186" t="s">
        <v>18</v>
      </c>
      <c r="C64" s="162">
        <v>9</v>
      </c>
      <c r="D64" s="162">
        <v>11</v>
      </c>
      <c r="E64" s="162">
        <v>9</v>
      </c>
      <c r="G64" s="172">
        <f t="shared" si="1"/>
        <v>-0.18181818181818177</v>
      </c>
      <c r="H64" s="137" t="b">
        <f t="shared" si="2"/>
        <v>1</v>
      </c>
    </row>
    <row r="65" spans="2:8" ht="12" hidden="1" x14ac:dyDescent="0.2">
      <c r="B65" s="186" t="s">
        <v>7</v>
      </c>
      <c r="C65" s="162">
        <v>325</v>
      </c>
      <c r="D65" s="162">
        <v>390</v>
      </c>
      <c r="E65" s="162">
        <v>368</v>
      </c>
      <c r="G65" s="172">
        <f t="shared" si="1"/>
        <v>-5.6410256410256432E-2</v>
      </c>
      <c r="H65" s="137" t="b">
        <f t="shared" si="2"/>
        <v>0</v>
      </c>
    </row>
    <row r="66" spans="2:8" ht="12" hidden="1" x14ac:dyDescent="0.2">
      <c r="B66" s="186" t="s">
        <v>57</v>
      </c>
      <c r="C66" s="162">
        <v>3108</v>
      </c>
      <c r="D66" s="162">
        <v>4219</v>
      </c>
      <c r="E66" s="162">
        <v>4201</v>
      </c>
      <c r="G66" s="172">
        <f t="shared" si="1"/>
        <v>-4.2664138421426578E-3</v>
      </c>
      <c r="H66" s="137" t="b">
        <f t="shared" si="2"/>
        <v>0</v>
      </c>
    </row>
    <row r="67" spans="2:8" ht="12" hidden="1" x14ac:dyDescent="0.2">
      <c r="B67" s="186" t="s">
        <v>58</v>
      </c>
      <c r="C67" s="162">
        <v>234</v>
      </c>
      <c r="D67" s="162">
        <v>229</v>
      </c>
      <c r="E67" s="162">
        <v>218</v>
      </c>
      <c r="G67" s="172">
        <f t="shared" si="1"/>
        <v>-4.8034934497816595E-2</v>
      </c>
      <c r="H67" s="137" t="b">
        <f t="shared" si="2"/>
        <v>1</v>
      </c>
    </row>
    <row r="68" spans="2:8" ht="12" hidden="1" x14ac:dyDescent="0.2">
      <c r="B68" s="186" t="s">
        <v>59</v>
      </c>
      <c r="C68" s="162">
        <v>374</v>
      </c>
      <c r="D68" s="162">
        <v>338</v>
      </c>
      <c r="E68" s="162">
        <v>326</v>
      </c>
      <c r="G68" s="172">
        <f t="shared" si="1"/>
        <v>-3.5502958579881616E-2</v>
      </c>
      <c r="H68" s="137" t="b">
        <f t="shared" si="2"/>
        <v>1</v>
      </c>
    </row>
    <row r="69" spans="2:8" ht="12" hidden="1" x14ac:dyDescent="0.2">
      <c r="B69" s="186" t="s">
        <v>5</v>
      </c>
      <c r="C69" s="162">
        <v>228</v>
      </c>
      <c r="D69" s="162">
        <v>276</v>
      </c>
      <c r="E69" s="162">
        <v>277</v>
      </c>
      <c r="G69" s="172">
        <f t="shared" si="1"/>
        <v>3.6231884057971175E-3</v>
      </c>
      <c r="H69" s="137" t="b">
        <f t="shared" si="2"/>
        <v>0</v>
      </c>
    </row>
    <row r="70" spans="2:8" ht="12" hidden="1" x14ac:dyDescent="0.2">
      <c r="B70" s="186" t="s">
        <v>6</v>
      </c>
      <c r="C70" s="162">
        <v>901</v>
      </c>
      <c r="D70" s="162">
        <v>1023</v>
      </c>
      <c r="E70" s="162">
        <v>1041</v>
      </c>
      <c r="G70" s="172">
        <f t="shared" si="1"/>
        <v>1.7595307917888547E-2</v>
      </c>
      <c r="H70" s="137" t="b">
        <f t="shared" si="2"/>
        <v>1</v>
      </c>
    </row>
    <row r="71" spans="2:8" ht="12" hidden="1" x14ac:dyDescent="0.2">
      <c r="B71" s="186" t="s">
        <v>61</v>
      </c>
      <c r="C71" s="162">
        <v>25</v>
      </c>
      <c r="D71" s="162">
        <v>46</v>
      </c>
      <c r="E71" s="162">
        <v>42</v>
      </c>
      <c r="G71" s="172">
        <f t="shared" si="1"/>
        <v>-8.6956521739130488E-2</v>
      </c>
      <c r="H71" s="137" t="b">
        <f t="shared" si="2"/>
        <v>1</v>
      </c>
    </row>
    <row r="72" spans="2:8" ht="12" hidden="1" x14ac:dyDescent="0.2">
      <c r="B72" s="186" t="s">
        <v>92</v>
      </c>
      <c r="C72" s="162">
        <v>453</v>
      </c>
      <c r="D72" s="162">
        <v>395</v>
      </c>
      <c r="E72" s="162">
        <v>408</v>
      </c>
      <c r="G72" s="172">
        <f t="shared" si="1"/>
        <v>3.2911392405063244E-2</v>
      </c>
      <c r="H72" s="137" t="b">
        <f t="shared" si="2"/>
        <v>1</v>
      </c>
    </row>
    <row r="73" spans="2:8" ht="12" hidden="1" x14ac:dyDescent="0.2">
      <c r="B73" s="186" t="s">
        <v>64</v>
      </c>
      <c r="C73" s="162">
        <v>119</v>
      </c>
      <c r="D73" s="162">
        <v>117</v>
      </c>
      <c r="E73" s="162">
        <v>111</v>
      </c>
      <c r="G73" s="172">
        <f t="shared" si="1"/>
        <v>-5.1282051282051322E-2</v>
      </c>
      <c r="H73" s="137" t="b">
        <f t="shared" si="2"/>
        <v>0</v>
      </c>
    </row>
    <row r="74" spans="2:8" ht="12" hidden="1" x14ac:dyDescent="0.2">
      <c r="B74" s="186" t="s">
        <v>66</v>
      </c>
      <c r="C74" s="162">
        <v>155</v>
      </c>
      <c r="D74" s="162">
        <v>115</v>
      </c>
      <c r="E74" s="162">
        <v>112</v>
      </c>
      <c r="G74" s="172">
        <f t="shared" si="1"/>
        <v>-2.6086956521739091E-2</v>
      </c>
      <c r="H74" s="137" t="b">
        <f t="shared" si="2"/>
        <v>1</v>
      </c>
    </row>
    <row r="75" spans="2:8" ht="12" hidden="1" x14ac:dyDescent="0.2">
      <c r="B75" s="186" t="s">
        <v>65</v>
      </c>
      <c r="C75" s="162">
        <v>123</v>
      </c>
      <c r="D75" s="162">
        <v>115</v>
      </c>
      <c r="E75" s="162">
        <v>112</v>
      </c>
      <c r="G75" s="172">
        <f t="shared" si="1"/>
        <v>-2.6086956521739091E-2</v>
      </c>
      <c r="H75" s="137" t="b">
        <f t="shared" ref="H75:H99" si="3">F21&gt;G75</f>
        <v>1</v>
      </c>
    </row>
    <row r="76" spans="2:8" ht="12" hidden="1" x14ac:dyDescent="0.2">
      <c r="B76" s="186" t="s">
        <v>67</v>
      </c>
      <c r="C76" s="162">
        <v>638</v>
      </c>
      <c r="D76" s="162">
        <v>662</v>
      </c>
      <c r="E76" s="162">
        <v>651</v>
      </c>
      <c r="G76" s="172">
        <f t="shared" si="1"/>
        <v>-1.6616314199395799E-2</v>
      </c>
      <c r="H76" s="137" t="b">
        <f t="shared" si="3"/>
        <v>1</v>
      </c>
    </row>
    <row r="77" spans="2:8" ht="12" hidden="1" x14ac:dyDescent="0.2">
      <c r="B77" s="186" t="s">
        <v>60</v>
      </c>
      <c r="C77" s="162">
        <v>1143</v>
      </c>
      <c r="D77" s="162">
        <v>1267</v>
      </c>
      <c r="E77" s="162">
        <v>1301</v>
      </c>
      <c r="G77" s="172">
        <f t="shared" si="1"/>
        <v>2.6835043409628945E-2</v>
      </c>
      <c r="H77" s="137" t="b">
        <f t="shared" si="3"/>
        <v>1</v>
      </c>
    </row>
    <row r="78" spans="2:8" ht="12" hidden="1" x14ac:dyDescent="0.2">
      <c r="B78" s="186" t="s">
        <v>4</v>
      </c>
      <c r="C78" s="162">
        <v>331</v>
      </c>
      <c r="D78" s="162">
        <v>291</v>
      </c>
      <c r="E78" s="162">
        <v>293</v>
      </c>
      <c r="G78" s="172">
        <f t="shared" si="1"/>
        <v>6.8728522336769515E-3</v>
      </c>
      <c r="H78" s="137" t="b">
        <f t="shared" si="3"/>
        <v>0</v>
      </c>
    </row>
    <row r="79" spans="2:8" ht="12" hidden="1" x14ac:dyDescent="0.2">
      <c r="B79" s="186" t="s">
        <v>91</v>
      </c>
      <c r="C79" s="162">
        <v>1337</v>
      </c>
      <c r="D79" s="162">
        <v>1661</v>
      </c>
      <c r="E79" s="162">
        <v>1789</v>
      </c>
      <c r="G79" s="172">
        <f t="shared" si="1"/>
        <v>7.7062010836845385E-2</v>
      </c>
      <c r="H79" s="137" t="b">
        <f t="shared" si="3"/>
        <v>0</v>
      </c>
    </row>
    <row r="80" spans="2:8" ht="12" hidden="1" x14ac:dyDescent="0.2">
      <c r="B80" s="186" t="s">
        <v>90</v>
      </c>
      <c r="C80" s="162">
        <v>222</v>
      </c>
      <c r="D80" s="162">
        <v>194</v>
      </c>
      <c r="E80" s="162">
        <v>203</v>
      </c>
      <c r="G80" s="172">
        <f t="shared" si="1"/>
        <v>4.6391752577319645E-2</v>
      </c>
      <c r="H80" s="137" t="b">
        <f t="shared" si="3"/>
        <v>1</v>
      </c>
    </row>
    <row r="81" spans="2:8" ht="12" hidden="1" x14ac:dyDescent="0.2">
      <c r="B81" s="186" t="s">
        <v>72</v>
      </c>
      <c r="C81" s="162">
        <v>259</v>
      </c>
      <c r="D81" s="162">
        <v>284</v>
      </c>
      <c r="E81" s="162">
        <v>299</v>
      </c>
      <c r="G81" s="172">
        <f t="shared" si="1"/>
        <v>5.2816901408450745E-2</v>
      </c>
      <c r="H81" s="137" t="b">
        <f t="shared" si="3"/>
        <v>1</v>
      </c>
    </row>
    <row r="82" spans="2:8" ht="12" hidden="1" x14ac:dyDescent="0.2">
      <c r="B82" s="186" t="s">
        <v>89</v>
      </c>
      <c r="C82" s="162">
        <v>720</v>
      </c>
      <c r="D82" s="162">
        <v>953</v>
      </c>
      <c r="E82" s="162">
        <v>1016</v>
      </c>
      <c r="G82" s="172">
        <f t="shared" si="1"/>
        <v>6.6107030430220259E-2</v>
      </c>
      <c r="H82" s="137" t="b">
        <f t="shared" si="3"/>
        <v>1</v>
      </c>
    </row>
    <row r="83" spans="2:8" ht="12" hidden="1" x14ac:dyDescent="0.2">
      <c r="B83" s="186" t="s">
        <v>55</v>
      </c>
      <c r="C83" s="162">
        <v>169</v>
      </c>
      <c r="D83" s="162">
        <v>209</v>
      </c>
      <c r="E83" s="162">
        <v>221</v>
      </c>
      <c r="G83" s="172">
        <f t="shared" si="1"/>
        <v>5.741626794258381E-2</v>
      </c>
      <c r="H83" s="137" t="b">
        <f t="shared" si="3"/>
        <v>0</v>
      </c>
    </row>
    <row r="84" spans="2:8" ht="12" hidden="1" x14ac:dyDescent="0.2">
      <c r="B84" s="186" t="s">
        <v>88</v>
      </c>
      <c r="C84" s="162">
        <v>139</v>
      </c>
      <c r="D84" s="162">
        <v>226</v>
      </c>
      <c r="E84" s="162">
        <v>266</v>
      </c>
      <c r="G84" s="172">
        <f t="shared" si="1"/>
        <v>0.17699115044247793</v>
      </c>
      <c r="H84" s="137" t="b">
        <f t="shared" si="3"/>
        <v>1</v>
      </c>
    </row>
    <row r="85" spans="2:8" ht="12" hidden="1" x14ac:dyDescent="0.2">
      <c r="B85" s="186" t="s">
        <v>87</v>
      </c>
      <c r="C85" s="162">
        <v>20</v>
      </c>
      <c r="D85" s="162">
        <v>18</v>
      </c>
      <c r="E85" s="162">
        <v>15</v>
      </c>
      <c r="G85" s="172">
        <f t="shared" si="1"/>
        <v>-0.16666666666666663</v>
      </c>
      <c r="H85" s="137" t="b">
        <f t="shared" si="3"/>
        <v>1</v>
      </c>
    </row>
    <row r="86" spans="2:8" ht="12" hidden="1" x14ac:dyDescent="0.2">
      <c r="B86" s="186" t="s">
        <v>86</v>
      </c>
      <c r="C86" s="162">
        <v>25</v>
      </c>
      <c r="D86" s="162">
        <v>33</v>
      </c>
      <c r="E86" s="162">
        <v>36</v>
      </c>
      <c r="G86" s="172">
        <f t="shared" si="1"/>
        <v>9.0909090909090828E-2</v>
      </c>
      <c r="H86" s="137" t="b">
        <f t="shared" si="3"/>
        <v>1</v>
      </c>
    </row>
    <row r="87" spans="2:8" ht="12" hidden="1" x14ac:dyDescent="0.2">
      <c r="B87" s="186" t="s">
        <v>19</v>
      </c>
      <c r="C87" s="162">
        <v>18</v>
      </c>
      <c r="D87" s="162">
        <v>21</v>
      </c>
      <c r="E87" s="162">
        <v>27</v>
      </c>
      <c r="G87" s="172">
        <f t="shared" si="1"/>
        <v>0.28571428571428581</v>
      </c>
      <c r="H87" s="137" t="b">
        <f t="shared" si="3"/>
        <v>1</v>
      </c>
    </row>
    <row r="88" spans="2:8" ht="12" hidden="1" x14ac:dyDescent="0.2">
      <c r="B88" s="186" t="s">
        <v>73</v>
      </c>
      <c r="C88" s="162">
        <v>551</v>
      </c>
      <c r="D88" s="162">
        <v>632</v>
      </c>
      <c r="E88" s="162">
        <v>657</v>
      </c>
      <c r="G88" s="172">
        <f t="shared" si="1"/>
        <v>3.9556962025316444E-2</v>
      </c>
      <c r="H88" s="137" t="b">
        <f t="shared" si="3"/>
        <v>1</v>
      </c>
    </row>
    <row r="89" spans="2:8" ht="12" hidden="1" x14ac:dyDescent="0.2">
      <c r="B89" s="186" t="s">
        <v>68</v>
      </c>
      <c r="C89" s="162">
        <v>519</v>
      </c>
      <c r="D89" s="162">
        <v>671</v>
      </c>
      <c r="E89" s="162">
        <v>743</v>
      </c>
      <c r="G89" s="172">
        <f t="shared" si="1"/>
        <v>0.10730253353204167</v>
      </c>
      <c r="H89" s="137" t="b">
        <f t="shared" si="3"/>
        <v>1</v>
      </c>
    </row>
    <row r="90" spans="2:8" ht="12" hidden="1" x14ac:dyDescent="0.2">
      <c r="B90" s="186" t="s">
        <v>85</v>
      </c>
      <c r="C90" s="162">
        <v>126</v>
      </c>
      <c r="D90" s="162">
        <v>176</v>
      </c>
      <c r="E90" s="162">
        <v>193</v>
      </c>
      <c r="G90" s="172">
        <f t="shared" si="1"/>
        <v>9.6590909090909172E-2</v>
      </c>
      <c r="H90" s="137" t="b">
        <f t="shared" si="3"/>
        <v>1</v>
      </c>
    </row>
    <row r="91" spans="2:8" ht="12" hidden="1" x14ac:dyDescent="0.2">
      <c r="B91" s="184" t="s">
        <v>84</v>
      </c>
      <c r="C91" s="185">
        <v>6663</v>
      </c>
      <c r="D91" s="185">
        <v>10013</v>
      </c>
      <c r="E91" s="185">
        <v>10618</v>
      </c>
      <c r="G91" s="172">
        <f t="shared" si="1"/>
        <v>6.0421452112254137E-2</v>
      </c>
      <c r="H91" s="137" t="b">
        <f t="shared" si="3"/>
        <v>1</v>
      </c>
    </row>
    <row r="92" spans="2:8" ht="12" hidden="1" x14ac:dyDescent="0.2">
      <c r="B92" s="184" t="s">
        <v>83</v>
      </c>
      <c r="C92" s="185">
        <v>559</v>
      </c>
      <c r="D92" s="185">
        <v>704</v>
      </c>
      <c r="E92" s="185">
        <v>762</v>
      </c>
      <c r="G92" s="172">
        <f t="shared" si="1"/>
        <v>8.2386363636363535E-2</v>
      </c>
      <c r="H92" s="137" t="b">
        <f t="shared" si="3"/>
        <v>0</v>
      </c>
    </row>
    <row r="93" spans="2:8" ht="12" hidden="1" x14ac:dyDescent="0.2">
      <c r="B93" s="184" t="s">
        <v>82</v>
      </c>
      <c r="C93" s="185">
        <v>132</v>
      </c>
      <c r="D93" s="185">
        <v>195</v>
      </c>
      <c r="E93" s="185">
        <v>202</v>
      </c>
      <c r="G93" s="172">
        <f t="shared" si="1"/>
        <v>3.5897435897435992E-2</v>
      </c>
      <c r="H93" s="137" t="b">
        <f t="shared" si="3"/>
        <v>1</v>
      </c>
    </row>
    <row r="94" spans="2:8" ht="12" hidden="1" x14ac:dyDescent="0.2">
      <c r="B94" s="187" t="s">
        <v>81</v>
      </c>
      <c r="C94" s="188">
        <v>434</v>
      </c>
      <c r="D94" s="188">
        <v>472</v>
      </c>
      <c r="E94" s="188">
        <v>483</v>
      </c>
      <c r="G94" s="172">
        <f t="shared" si="1"/>
        <v>2.3305084745762761E-2</v>
      </c>
      <c r="H94" s="137" t="b">
        <f t="shared" si="3"/>
        <v>0</v>
      </c>
    </row>
    <row r="95" spans="2:8" ht="12" hidden="1" x14ac:dyDescent="0.2">
      <c r="B95" s="179" t="s">
        <v>80</v>
      </c>
      <c r="C95" s="185">
        <v>84190</v>
      </c>
      <c r="D95" s="185">
        <v>98918</v>
      </c>
      <c r="E95" s="185">
        <v>100855</v>
      </c>
      <c r="G95" s="172">
        <f t="shared" si="1"/>
        <v>1.9581875897207723E-2</v>
      </c>
      <c r="H95" s="137" t="b">
        <f t="shared" si="3"/>
        <v>1</v>
      </c>
    </row>
    <row r="96" spans="2:8" ht="12" hidden="1" x14ac:dyDescent="0.2">
      <c r="B96" s="179" t="s">
        <v>79</v>
      </c>
      <c r="C96" s="185">
        <v>693</v>
      </c>
      <c r="D96" s="185">
        <v>858</v>
      </c>
      <c r="E96" s="185">
        <v>841</v>
      </c>
      <c r="G96" s="172">
        <f t="shared" si="1"/>
        <v>-1.9813519813519864E-2</v>
      </c>
      <c r="H96" s="137" t="b">
        <f t="shared" si="3"/>
        <v>1</v>
      </c>
    </row>
    <row r="97" spans="2:8" ht="12" hidden="1" x14ac:dyDescent="0.2">
      <c r="B97" s="179" t="s">
        <v>2</v>
      </c>
      <c r="C97" s="185">
        <v>113108</v>
      </c>
      <c r="D97" s="185">
        <v>132755</v>
      </c>
      <c r="E97" s="185">
        <v>137181</v>
      </c>
      <c r="G97" s="172">
        <f t="shared" si="1"/>
        <v>3.3339610560807476E-2</v>
      </c>
      <c r="H97" s="137" t="b">
        <f t="shared" si="3"/>
        <v>1</v>
      </c>
    </row>
    <row r="98" spans="2:8" ht="12" hidden="1" x14ac:dyDescent="0.2">
      <c r="B98" s="179" t="s">
        <v>1</v>
      </c>
      <c r="C98" s="185">
        <v>7563</v>
      </c>
      <c r="D98" s="185">
        <v>7173</v>
      </c>
      <c r="E98" s="185">
        <v>6939</v>
      </c>
      <c r="G98" s="172">
        <f t="shared" si="1"/>
        <v>-3.2622333751568422E-2</v>
      </c>
      <c r="H98" s="137" t="b">
        <f t="shared" si="3"/>
        <v>1</v>
      </c>
    </row>
    <row r="99" spans="2:8" ht="12" hidden="1" x14ac:dyDescent="0.2">
      <c r="B99" s="179" t="s">
        <v>12</v>
      </c>
      <c r="C99" s="185">
        <v>227268</v>
      </c>
      <c r="D99" s="185">
        <v>267647</v>
      </c>
      <c r="E99" s="185">
        <v>274736</v>
      </c>
      <c r="G99" s="172">
        <f t="shared" si="1"/>
        <v>2.648637944755583E-2</v>
      </c>
      <c r="H99" s="137" t="b">
        <f t="shared" si="3"/>
        <v>1</v>
      </c>
    </row>
    <row r="100" spans="2:8" ht="12" hidden="1" x14ac:dyDescent="0.2">
      <c r="B100" s="179"/>
      <c r="C100" s="185"/>
      <c r="D100" s="185"/>
      <c r="E100" s="185"/>
    </row>
  </sheetData>
  <mergeCells count="7">
    <mergeCell ref="B3:H3"/>
    <mergeCell ref="G4:H4"/>
    <mergeCell ref="B4:B5"/>
    <mergeCell ref="C4:C5"/>
    <mergeCell ref="D4:D5"/>
    <mergeCell ref="E4:E5"/>
    <mergeCell ref="F4:F5"/>
  </mergeCells>
  <conditionalFormatting sqref="E8:E3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{D522DF35-3F30-4413-836D-9A7D9A569A67}</x14:id>
        </ext>
      </extLst>
    </cfRule>
  </conditionalFormatting>
  <pageMargins left="0.78740157499999996" right="0.78740157499999996" top="0.984251969" bottom="0.984251969" header="0.49212598499999999" footer="0.49212598499999999"/>
  <pageSetup paperSize="9" scale="6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522DF35-3F30-4413-836D-9A7D9A569A6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E8:E36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theme="4"/>
  </sheetPr>
  <dimension ref="A1:Z181"/>
  <sheetViews>
    <sheetView showGridLines="0" showRowColHeaders="0" workbookViewId="0">
      <selection activeCell="B34" sqref="B34"/>
    </sheetView>
  </sheetViews>
  <sheetFormatPr defaultColWidth="0" defaultRowHeight="11.25" zeroHeight="1" x14ac:dyDescent="0.2"/>
  <cols>
    <col min="1" max="1" width="3.5703125" style="96" customWidth="1"/>
    <col min="2" max="2" width="46.7109375" style="96" customWidth="1"/>
    <col min="3" max="6" width="16" style="96" customWidth="1"/>
    <col min="7" max="10" width="15.7109375" style="97" customWidth="1"/>
    <col min="11" max="11" width="2.140625" style="97" customWidth="1"/>
    <col min="12" max="13" width="10.42578125" style="96" hidden="1" customWidth="1"/>
    <col min="14" max="17" width="10.7109375" style="96" hidden="1" customWidth="1"/>
    <col min="18" max="18" width="11.7109375" style="96" hidden="1" customWidth="1"/>
    <col min="19" max="22" width="10.7109375" style="96" hidden="1" customWidth="1"/>
    <col min="23" max="24" width="10.42578125" style="96" hidden="1" customWidth="1"/>
    <col min="25" max="25" width="10.5703125" style="96" hidden="1" customWidth="1"/>
    <col min="26" max="26" width="0" style="96" hidden="1" customWidth="1"/>
    <col min="27" max="16384" width="9.140625" style="96" hidden="1"/>
  </cols>
  <sheetData>
    <row r="1" spans="2:23" x14ac:dyDescent="0.2"/>
    <row r="2" spans="2:23" s="99" customFormat="1" ht="15" x14ac:dyDescent="0.2">
      <c r="B2" s="328" t="s">
        <v>119</v>
      </c>
      <c r="C2" s="328"/>
      <c r="D2" s="328"/>
      <c r="E2" s="328"/>
      <c r="F2" s="328"/>
      <c r="G2" s="98"/>
      <c r="H2" s="98"/>
      <c r="I2" s="98"/>
      <c r="J2" s="98"/>
      <c r="K2" s="98"/>
    </row>
    <row r="3" spans="2:23" s="59" customFormat="1" ht="30" customHeight="1" x14ac:dyDescent="0.2">
      <c r="B3" s="325" t="s">
        <v>134</v>
      </c>
      <c r="C3" s="361" t="s">
        <v>129</v>
      </c>
      <c r="D3" s="361"/>
      <c r="E3" s="361"/>
      <c r="F3" s="361"/>
      <c r="G3" s="71"/>
      <c r="H3" s="71"/>
      <c r="I3" s="71"/>
      <c r="J3" s="71"/>
      <c r="K3" s="71"/>
      <c r="L3" s="100"/>
      <c r="M3" s="100"/>
      <c r="N3" s="357" t="s">
        <v>23</v>
      </c>
      <c r="O3" s="357"/>
      <c r="P3" s="357"/>
      <c r="Q3" s="357"/>
      <c r="R3" s="358"/>
      <c r="S3" s="359" t="s">
        <v>120</v>
      </c>
      <c r="T3" s="360"/>
      <c r="U3" s="360"/>
      <c r="V3" s="360"/>
      <c r="W3" s="360"/>
    </row>
    <row r="4" spans="2:23" s="59" customFormat="1" ht="15" customHeight="1" thickBot="1" x14ac:dyDescent="0.25">
      <c r="B4" s="326"/>
      <c r="C4" s="72" t="s">
        <v>8</v>
      </c>
      <c r="D4" s="72" t="s">
        <v>9</v>
      </c>
      <c r="E4" s="72" t="s">
        <v>10</v>
      </c>
      <c r="F4" s="72" t="s">
        <v>11</v>
      </c>
      <c r="G4" s="73"/>
      <c r="H4" s="73"/>
      <c r="I4" s="73"/>
      <c r="J4" s="73"/>
      <c r="K4" s="73"/>
      <c r="L4" s="73"/>
      <c r="M4" s="73"/>
      <c r="N4" s="101" t="s">
        <v>8</v>
      </c>
      <c r="O4" s="102" t="s">
        <v>9</v>
      </c>
      <c r="P4" s="102" t="s">
        <v>10</v>
      </c>
      <c r="Q4" s="102" t="s">
        <v>11</v>
      </c>
      <c r="R4" s="102" t="s">
        <v>12</v>
      </c>
      <c r="S4" s="103" t="s">
        <v>8</v>
      </c>
      <c r="T4" s="103" t="s">
        <v>9</v>
      </c>
      <c r="U4" s="103" t="s">
        <v>10</v>
      </c>
      <c r="V4" s="104" t="s">
        <v>11</v>
      </c>
      <c r="W4" s="104" t="s">
        <v>12</v>
      </c>
    </row>
    <row r="5" spans="2:23" s="68" customFormat="1" ht="15" customHeight="1" thickTop="1" x14ac:dyDescent="0.2">
      <c r="B5" s="262" t="s">
        <v>53</v>
      </c>
      <c r="C5" s="306">
        <v>0.85555555555555551</v>
      </c>
      <c r="D5" s="306">
        <v>0.13333333333333333</v>
      </c>
      <c r="E5" s="306">
        <v>1.1111111111111112E-2</v>
      </c>
      <c r="F5" s="306">
        <v>0</v>
      </c>
      <c r="G5" s="74"/>
      <c r="H5" s="74"/>
      <c r="I5" s="74"/>
      <c r="J5" s="74"/>
      <c r="K5" s="74"/>
      <c r="L5" s="105"/>
      <c r="M5" s="105" t="s">
        <v>53</v>
      </c>
      <c r="N5" s="106">
        <v>61</v>
      </c>
      <c r="O5" s="106">
        <v>10</v>
      </c>
      <c r="P5" s="106">
        <v>3</v>
      </c>
      <c r="Q5" s="106">
        <v>1</v>
      </c>
      <c r="R5" s="107">
        <v>75</v>
      </c>
      <c r="S5" s="108">
        <v>5.1738761662425782E-2</v>
      </c>
      <c r="T5" s="108">
        <v>4.6948356807511735E-2</v>
      </c>
      <c r="U5" s="108">
        <v>6.8181818181818177E-2</v>
      </c>
      <c r="V5" s="108">
        <v>0.1111111111111111</v>
      </c>
      <c r="W5" s="109">
        <v>5.1903114186851208E-2</v>
      </c>
    </row>
    <row r="6" spans="2:23" s="68" customFormat="1" ht="15" customHeight="1" x14ac:dyDescent="0.2">
      <c r="B6" s="261" t="s">
        <v>54</v>
      </c>
      <c r="C6" s="274">
        <v>0.4</v>
      </c>
      <c r="D6" s="274">
        <v>0.4</v>
      </c>
      <c r="E6" s="274">
        <v>0</v>
      </c>
      <c r="F6" s="274">
        <v>0.2</v>
      </c>
      <c r="G6" s="74"/>
      <c r="H6" s="74"/>
      <c r="I6" s="74"/>
      <c r="J6" s="74"/>
      <c r="K6" s="74"/>
      <c r="L6" s="105"/>
      <c r="M6" s="105" t="s">
        <v>54</v>
      </c>
      <c r="N6" s="106">
        <v>10</v>
      </c>
      <c r="O6" s="106">
        <v>0</v>
      </c>
      <c r="P6" s="106">
        <v>1</v>
      </c>
      <c r="Q6" s="106">
        <v>0</v>
      </c>
      <c r="R6" s="107">
        <v>11</v>
      </c>
      <c r="S6" s="108">
        <v>8.6956521739130432E-2</v>
      </c>
      <c r="T6" s="108">
        <v>0</v>
      </c>
      <c r="U6" s="108">
        <v>9.0909090909090912E-2</v>
      </c>
      <c r="V6" s="108">
        <v>0</v>
      </c>
      <c r="W6" s="109">
        <v>7.0063694267515922E-2</v>
      </c>
    </row>
    <row r="7" spans="2:23" s="68" customFormat="1" ht="15" customHeight="1" x14ac:dyDescent="0.2">
      <c r="B7" s="262" t="s">
        <v>18</v>
      </c>
      <c r="C7" s="306" t="s">
        <v>38</v>
      </c>
      <c r="D7" s="306" t="s">
        <v>38</v>
      </c>
      <c r="E7" s="306" t="s">
        <v>38</v>
      </c>
      <c r="F7" s="306" t="s">
        <v>38</v>
      </c>
      <c r="G7" s="75"/>
      <c r="H7" s="75"/>
      <c r="I7" s="75"/>
      <c r="J7" s="75"/>
      <c r="K7" s="75"/>
      <c r="L7" s="105"/>
      <c r="M7" s="105" t="s">
        <v>18</v>
      </c>
      <c r="N7" s="106">
        <v>0</v>
      </c>
      <c r="O7" s="106">
        <v>0</v>
      </c>
      <c r="P7" s="106">
        <v>0</v>
      </c>
      <c r="Q7" s="106">
        <v>0</v>
      </c>
      <c r="R7" s="107">
        <v>0</v>
      </c>
      <c r="S7" s="108">
        <v>0</v>
      </c>
      <c r="T7" s="108">
        <v>0</v>
      </c>
      <c r="U7" s="108">
        <v>0</v>
      </c>
      <c r="V7" s="108" t="e">
        <v>#DIV/0!</v>
      </c>
      <c r="W7" s="109">
        <v>0</v>
      </c>
    </row>
    <row r="8" spans="2:23" s="68" customFormat="1" ht="15" customHeight="1" x14ac:dyDescent="0.2">
      <c r="B8" s="261" t="s">
        <v>7</v>
      </c>
      <c r="C8" s="274">
        <v>0.84</v>
      </c>
      <c r="D8" s="274">
        <v>0.08</v>
      </c>
      <c r="E8" s="274">
        <v>0.08</v>
      </c>
      <c r="F8" s="274">
        <v>0</v>
      </c>
      <c r="G8" s="74"/>
      <c r="H8" s="74"/>
      <c r="I8" s="74"/>
      <c r="J8" s="74"/>
      <c r="K8" s="74"/>
      <c r="L8" s="105"/>
      <c r="M8" s="105" t="s">
        <v>7</v>
      </c>
      <c r="N8" s="106">
        <v>7</v>
      </c>
      <c r="O8" s="106">
        <v>0</v>
      </c>
      <c r="P8" s="106">
        <v>2</v>
      </c>
      <c r="Q8" s="106">
        <v>0</v>
      </c>
      <c r="R8" s="107">
        <v>9</v>
      </c>
      <c r="S8" s="108">
        <v>2.3972602739726026E-2</v>
      </c>
      <c r="T8" s="108">
        <v>0</v>
      </c>
      <c r="U8" s="108">
        <v>0.13333333333333333</v>
      </c>
      <c r="V8" s="108" t="e">
        <v>#DIV/0!</v>
      </c>
      <c r="W8" s="109">
        <v>2.4324324324324326E-2</v>
      </c>
    </row>
    <row r="9" spans="2:23" s="68" customFormat="1" ht="15" customHeight="1" x14ac:dyDescent="0.2">
      <c r="B9" s="262" t="s">
        <v>57</v>
      </c>
      <c r="C9" s="306">
        <v>0.84507042253521125</v>
      </c>
      <c r="D9" s="306">
        <v>0.14366197183098592</v>
      </c>
      <c r="E9" s="306">
        <v>1.1267605633802818E-2</v>
      </c>
      <c r="F9" s="306">
        <v>0</v>
      </c>
      <c r="G9" s="74"/>
      <c r="H9" s="74"/>
      <c r="I9" s="74"/>
      <c r="J9" s="74"/>
      <c r="K9" s="74"/>
      <c r="L9" s="105"/>
      <c r="M9" s="105" t="s">
        <v>57</v>
      </c>
      <c r="N9" s="106">
        <v>105</v>
      </c>
      <c r="O9" s="106">
        <v>15</v>
      </c>
      <c r="P9" s="106">
        <v>3</v>
      </c>
      <c r="Q9" s="106">
        <v>0</v>
      </c>
      <c r="R9" s="107">
        <v>123</v>
      </c>
      <c r="S9" s="108">
        <v>3.4791252485089463E-2</v>
      </c>
      <c r="T9" s="108">
        <v>2.6978417266187049E-2</v>
      </c>
      <c r="U9" s="108">
        <v>0.06</v>
      </c>
      <c r="V9" s="108">
        <v>0</v>
      </c>
      <c r="W9" s="109">
        <v>3.3884297520661154E-2</v>
      </c>
    </row>
    <row r="10" spans="2:23" s="68" customFormat="1" ht="15" customHeight="1" x14ac:dyDescent="0.2">
      <c r="B10" s="261" t="s">
        <v>58</v>
      </c>
      <c r="C10" s="274">
        <v>0.83333333333333337</v>
      </c>
      <c r="D10" s="274">
        <v>0.16666666666666666</v>
      </c>
      <c r="E10" s="274">
        <v>0</v>
      </c>
      <c r="F10" s="274">
        <v>0</v>
      </c>
      <c r="G10" s="74"/>
      <c r="H10" s="74"/>
      <c r="I10" s="74"/>
      <c r="J10" s="74"/>
      <c r="K10" s="74"/>
      <c r="L10" s="105"/>
      <c r="M10" s="105" t="s">
        <v>58</v>
      </c>
      <c r="N10" s="106">
        <v>9</v>
      </c>
      <c r="O10" s="106">
        <v>0</v>
      </c>
      <c r="P10" s="106">
        <v>0</v>
      </c>
      <c r="Q10" s="106">
        <v>0</v>
      </c>
      <c r="R10" s="107">
        <v>9</v>
      </c>
      <c r="S10" s="108">
        <v>5.2631578947368418E-2</v>
      </c>
      <c r="T10" s="108">
        <v>0</v>
      </c>
      <c r="U10" s="108">
        <v>0</v>
      </c>
      <c r="V10" s="108" t="e">
        <v>#DIV/0!</v>
      </c>
      <c r="W10" s="109">
        <v>4.4117647058823532E-2</v>
      </c>
    </row>
    <row r="11" spans="2:23" s="68" customFormat="1" ht="15" customHeight="1" x14ac:dyDescent="0.2">
      <c r="B11" s="262" t="s">
        <v>59</v>
      </c>
      <c r="C11" s="306">
        <v>0.88888888888888884</v>
      </c>
      <c r="D11" s="306">
        <v>0.1111111111111111</v>
      </c>
      <c r="E11" s="306">
        <v>0</v>
      </c>
      <c r="F11" s="306">
        <v>0</v>
      </c>
      <c r="G11" s="74"/>
      <c r="H11" s="74"/>
      <c r="I11" s="74"/>
      <c r="J11" s="74"/>
      <c r="K11" s="74"/>
      <c r="L11" s="105"/>
      <c r="M11" s="105" t="s">
        <v>59</v>
      </c>
      <c r="N11" s="106">
        <v>14</v>
      </c>
      <c r="O11" s="106">
        <v>4</v>
      </c>
      <c r="P11" s="106">
        <v>0</v>
      </c>
      <c r="Q11" s="106">
        <v>0</v>
      </c>
      <c r="R11" s="107">
        <v>18</v>
      </c>
      <c r="S11" s="108">
        <v>4.3887147335423198E-2</v>
      </c>
      <c r="T11" s="108">
        <v>0.125</v>
      </c>
      <c r="U11" s="108">
        <v>0</v>
      </c>
      <c r="V11" s="108" t="e">
        <v>#DIV/0!</v>
      </c>
      <c r="W11" s="109">
        <v>5.113636363636364E-2</v>
      </c>
    </row>
    <row r="12" spans="2:23" s="68" customFormat="1" ht="15" customHeight="1" x14ac:dyDescent="0.2">
      <c r="B12" s="261" t="s">
        <v>5</v>
      </c>
      <c r="C12" s="274">
        <v>0.6</v>
      </c>
      <c r="D12" s="274">
        <v>0.2</v>
      </c>
      <c r="E12" s="274">
        <v>0.2</v>
      </c>
      <c r="F12" s="274">
        <v>0</v>
      </c>
      <c r="G12" s="74"/>
      <c r="H12" s="74"/>
      <c r="I12" s="74"/>
      <c r="J12" s="74"/>
      <c r="K12" s="74"/>
      <c r="L12" s="105"/>
      <c r="M12" s="105" t="s">
        <v>5</v>
      </c>
      <c r="N12" s="106">
        <v>9</v>
      </c>
      <c r="O12" s="106">
        <v>1</v>
      </c>
      <c r="P12" s="106">
        <v>0</v>
      </c>
      <c r="Q12" s="106">
        <v>0</v>
      </c>
      <c r="R12" s="107">
        <v>10</v>
      </c>
      <c r="S12" s="108">
        <v>4.7872340425531915E-2</v>
      </c>
      <c r="T12" s="108">
        <v>2.1739130434782608E-2</v>
      </c>
      <c r="U12" s="108">
        <v>0</v>
      </c>
      <c r="V12" s="108">
        <v>0</v>
      </c>
      <c r="W12" s="109">
        <v>3.9215686274509803E-2</v>
      </c>
    </row>
    <row r="13" spans="2:23" s="68" customFormat="1" ht="15" customHeight="1" x14ac:dyDescent="0.2">
      <c r="B13" s="262" t="s">
        <v>6</v>
      </c>
      <c r="C13" s="306">
        <v>0.9285714285714286</v>
      </c>
      <c r="D13" s="306">
        <v>3.5714285714285712E-2</v>
      </c>
      <c r="E13" s="306">
        <v>3.5714285714285712E-2</v>
      </c>
      <c r="F13" s="306">
        <v>0</v>
      </c>
      <c r="G13" s="74"/>
      <c r="H13" s="74"/>
      <c r="I13" s="74"/>
      <c r="J13" s="74"/>
      <c r="K13" s="74"/>
      <c r="L13" s="105"/>
      <c r="M13" s="105" t="s">
        <v>6</v>
      </c>
      <c r="N13" s="106">
        <v>34</v>
      </c>
      <c r="O13" s="106">
        <v>4</v>
      </c>
      <c r="P13" s="106">
        <v>0</v>
      </c>
      <c r="Q13" s="106">
        <v>0</v>
      </c>
      <c r="R13" s="107">
        <v>38</v>
      </c>
      <c r="S13" s="108">
        <v>3.8374717832957109E-2</v>
      </c>
      <c r="T13" s="108">
        <v>5.128205128205128E-2</v>
      </c>
      <c r="U13" s="108">
        <v>0</v>
      </c>
      <c r="V13" s="108">
        <v>0</v>
      </c>
      <c r="W13" s="109">
        <v>3.9175257731958762E-2</v>
      </c>
    </row>
    <row r="14" spans="2:23" s="68" customFormat="1" ht="15" customHeight="1" x14ac:dyDescent="0.2">
      <c r="B14" s="261" t="s">
        <v>61</v>
      </c>
      <c r="C14" s="274" t="s">
        <v>38</v>
      </c>
      <c r="D14" s="274" t="s">
        <v>38</v>
      </c>
      <c r="E14" s="274" t="s">
        <v>38</v>
      </c>
      <c r="F14" s="274" t="s">
        <v>38</v>
      </c>
      <c r="G14" s="74"/>
      <c r="H14" s="74"/>
      <c r="I14" s="74"/>
      <c r="J14" s="74"/>
      <c r="K14" s="74"/>
      <c r="L14" s="105"/>
      <c r="M14" s="105" t="s">
        <v>61</v>
      </c>
      <c r="N14" s="106">
        <v>0</v>
      </c>
      <c r="O14" s="106">
        <v>0</v>
      </c>
      <c r="P14" s="106">
        <v>1</v>
      </c>
      <c r="Q14" s="106">
        <v>0</v>
      </c>
      <c r="R14" s="107">
        <v>1</v>
      </c>
      <c r="S14" s="108">
        <v>0</v>
      </c>
      <c r="T14" s="108">
        <v>0</v>
      </c>
      <c r="U14" s="108">
        <v>0.2</v>
      </c>
      <c r="V14" s="108">
        <v>0</v>
      </c>
      <c r="W14" s="109">
        <v>3.7037037037037035E-2</v>
      </c>
    </row>
    <row r="15" spans="2:23" s="68" customFormat="1" ht="15" customHeight="1" x14ac:dyDescent="0.2">
      <c r="B15" s="262" t="s">
        <v>92</v>
      </c>
      <c r="C15" s="306">
        <v>1</v>
      </c>
      <c r="D15" s="306">
        <v>0</v>
      </c>
      <c r="E15" s="306">
        <v>0</v>
      </c>
      <c r="F15" s="306">
        <v>0</v>
      </c>
      <c r="G15" s="74"/>
      <c r="H15" s="74"/>
      <c r="I15" s="74"/>
      <c r="J15" s="74"/>
      <c r="K15" s="74"/>
      <c r="L15" s="105"/>
      <c r="M15" s="105" t="s">
        <v>62</v>
      </c>
      <c r="N15" s="106">
        <v>22</v>
      </c>
      <c r="O15" s="106">
        <v>6</v>
      </c>
      <c r="P15" s="106">
        <v>3</v>
      </c>
      <c r="Q15" s="106">
        <v>0</v>
      </c>
      <c r="R15" s="107">
        <v>31</v>
      </c>
      <c r="S15" s="108">
        <v>7.7738515901060068E-2</v>
      </c>
      <c r="T15" s="108">
        <v>6.1855670103092786E-2</v>
      </c>
      <c r="U15" s="108">
        <v>9.6774193548387094E-2</v>
      </c>
      <c r="V15" s="108">
        <v>0</v>
      </c>
      <c r="W15" s="109">
        <v>7.4879227053140096E-2</v>
      </c>
    </row>
    <row r="16" spans="2:23" s="68" customFormat="1" ht="15" customHeight="1" x14ac:dyDescent="0.2">
      <c r="B16" s="261" t="s">
        <v>64</v>
      </c>
      <c r="C16" s="274" t="s">
        <v>38</v>
      </c>
      <c r="D16" s="274" t="s">
        <v>38</v>
      </c>
      <c r="E16" s="274" t="s">
        <v>38</v>
      </c>
      <c r="F16" s="274" t="s">
        <v>38</v>
      </c>
      <c r="G16" s="74"/>
      <c r="H16" s="74"/>
      <c r="I16" s="74"/>
      <c r="J16" s="74"/>
      <c r="K16" s="74"/>
      <c r="L16" s="105"/>
      <c r="M16" s="105" t="s">
        <v>64</v>
      </c>
      <c r="N16" s="106">
        <v>13</v>
      </c>
      <c r="O16" s="106">
        <v>5</v>
      </c>
      <c r="P16" s="106">
        <v>2</v>
      </c>
      <c r="Q16" s="106">
        <v>3</v>
      </c>
      <c r="R16" s="107">
        <v>23</v>
      </c>
      <c r="S16" s="108">
        <v>0.15853658536585366</v>
      </c>
      <c r="T16" s="108">
        <v>0.20833333333333334</v>
      </c>
      <c r="U16" s="108">
        <v>0.25</v>
      </c>
      <c r="V16" s="108">
        <v>1</v>
      </c>
      <c r="W16" s="109">
        <v>0.19658119658119658</v>
      </c>
    </row>
    <row r="17" spans="2:23" s="68" customFormat="1" ht="15" customHeight="1" x14ac:dyDescent="0.2">
      <c r="B17" s="262" t="s">
        <v>66</v>
      </c>
      <c r="C17" s="306" t="s">
        <v>38</v>
      </c>
      <c r="D17" s="306" t="s">
        <v>38</v>
      </c>
      <c r="E17" s="306" t="s">
        <v>38</v>
      </c>
      <c r="F17" s="306" t="s">
        <v>38</v>
      </c>
      <c r="G17" s="74"/>
      <c r="H17" s="74"/>
      <c r="I17" s="74"/>
      <c r="J17" s="74"/>
      <c r="K17" s="74"/>
      <c r="L17" s="105"/>
      <c r="M17" s="105" t="s">
        <v>66</v>
      </c>
      <c r="N17" s="106">
        <v>1</v>
      </c>
      <c r="O17" s="106">
        <v>0</v>
      </c>
      <c r="P17" s="106">
        <v>0</v>
      </c>
      <c r="Q17" s="106">
        <v>0</v>
      </c>
      <c r="R17" s="107">
        <v>1</v>
      </c>
      <c r="S17" s="108">
        <v>1.6393442622950821E-2</v>
      </c>
      <c r="T17" s="108">
        <v>0</v>
      </c>
      <c r="U17" s="108">
        <v>0</v>
      </c>
      <c r="V17" s="108">
        <v>0</v>
      </c>
      <c r="W17" s="109">
        <v>8.2644628099173556E-3</v>
      </c>
    </row>
    <row r="18" spans="2:23" s="68" customFormat="1" ht="15" customHeight="1" x14ac:dyDescent="0.2">
      <c r="B18" s="261" t="s">
        <v>65</v>
      </c>
      <c r="C18" s="274">
        <v>0.66666666666666663</v>
      </c>
      <c r="D18" s="274">
        <v>0.33333333333333331</v>
      </c>
      <c r="E18" s="274">
        <v>0</v>
      </c>
      <c r="F18" s="274">
        <v>0</v>
      </c>
      <c r="G18" s="74"/>
      <c r="H18" s="74"/>
      <c r="I18" s="74"/>
      <c r="J18" s="74"/>
      <c r="K18" s="74"/>
      <c r="L18" s="105"/>
      <c r="M18" s="105" t="s">
        <v>65</v>
      </c>
      <c r="N18" s="106">
        <v>7</v>
      </c>
      <c r="O18" s="106">
        <v>0</v>
      </c>
      <c r="P18" s="106">
        <v>0</v>
      </c>
      <c r="Q18" s="106">
        <v>0</v>
      </c>
      <c r="R18" s="107">
        <v>7</v>
      </c>
      <c r="S18" s="108">
        <v>7.5268817204301078E-2</v>
      </c>
      <c r="T18" s="108">
        <v>0</v>
      </c>
      <c r="U18" s="108">
        <v>0</v>
      </c>
      <c r="V18" s="108">
        <v>0</v>
      </c>
      <c r="W18" s="109">
        <v>5.9829059829059832E-2</v>
      </c>
    </row>
    <row r="19" spans="2:23" s="68" customFormat="1" ht="15" customHeight="1" x14ac:dyDescent="0.2">
      <c r="B19" s="262" t="s">
        <v>67</v>
      </c>
      <c r="C19" s="306">
        <v>0.7142857142857143</v>
      </c>
      <c r="D19" s="306">
        <v>0.25</v>
      </c>
      <c r="E19" s="306">
        <v>3.5714285714285712E-2</v>
      </c>
      <c r="F19" s="306">
        <v>0</v>
      </c>
      <c r="G19" s="74"/>
      <c r="H19" s="74"/>
      <c r="I19" s="74"/>
      <c r="J19" s="74"/>
      <c r="K19" s="74"/>
      <c r="L19" s="105"/>
      <c r="M19" s="105" t="s">
        <v>67</v>
      </c>
      <c r="N19" s="106">
        <v>23</v>
      </c>
      <c r="O19" s="106">
        <v>10</v>
      </c>
      <c r="P19" s="106">
        <v>2</v>
      </c>
      <c r="Q19" s="106">
        <v>0</v>
      </c>
      <c r="R19" s="107">
        <v>35</v>
      </c>
      <c r="S19" s="108">
        <v>4.9676025917926567E-2</v>
      </c>
      <c r="T19" s="108">
        <v>7.1428571428571425E-2</v>
      </c>
      <c r="U19" s="108">
        <v>4.7619047619047616E-2</v>
      </c>
      <c r="V19" s="108">
        <v>0</v>
      </c>
      <c r="W19" s="109">
        <v>5.4179566563467493E-2</v>
      </c>
    </row>
    <row r="20" spans="2:23" s="68" customFormat="1" ht="15" customHeight="1" x14ac:dyDescent="0.2">
      <c r="B20" s="261" t="s">
        <v>60</v>
      </c>
      <c r="C20" s="274">
        <v>0.89655172413793105</v>
      </c>
      <c r="D20" s="274">
        <v>0.10344827586206896</v>
      </c>
      <c r="E20" s="274">
        <v>0</v>
      </c>
      <c r="F20" s="274">
        <v>0</v>
      </c>
      <c r="G20" s="74"/>
      <c r="H20" s="74"/>
      <c r="I20" s="74"/>
      <c r="J20" s="74"/>
      <c r="K20" s="74"/>
      <c r="L20" s="105"/>
      <c r="M20" s="105" t="s">
        <v>60</v>
      </c>
      <c r="N20" s="106">
        <v>47</v>
      </c>
      <c r="O20" s="106">
        <v>16</v>
      </c>
      <c r="P20" s="106">
        <v>3</v>
      </c>
      <c r="Q20" s="106">
        <v>0</v>
      </c>
      <c r="R20" s="107">
        <v>66</v>
      </c>
      <c r="S20" s="108">
        <v>5.1366120218579232E-2</v>
      </c>
      <c r="T20" s="108">
        <v>7.2727272727272724E-2</v>
      </c>
      <c r="U20" s="108">
        <v>0.11538461538461539</v>
      </c>
      <c r="V20" s="108">
        <v>0</v>
      </c>
      <c r="W20" s="109">
        <v>5.6798623063683308E-2</v>
      </c>
    </row>
    <row r="21" spans="2:23" s="68" customFormat="1" ht="15" customHeight="1" x14ac:dyDescent="0.2">
      <c r="B21" s="262" t="s">
        <v>4</v>
      </c>
      <c r="C21" s="306">
        <v>0.75</v>
      </c>
      <c r="D21" s="306">
        <v>0.25</v>
      </c>
      <c r="E21" s="306">
        <v>0</v>
      </c>
      <c r="F21" s="306">
        <v>0</v>
      </c>
      <c r="G21" s="74"/>
      <c r="H21" s="74"/>
      <c r="I21" s="74"/>
      <c r="J21" s="74"/>
      <c r="K21" s="74"/>
      <c r="L21" s="105"/>
      <c r="M21" s="105"/>
      <c r="N21" s="106"/>
      <c r="O21" s="106"/>
      <c r="P21" s="106"/>
      <c r="Q21" s="106"/>
      <c r="R21" s="107"/>
      <c r="S21" s="108"/>
      <c r="T21" s="108"/>
      <c r="U21" s="108"/>
      <c r="V21" s="108"/>
      <c r="W21" s="109"/>
    </row>
    <row r="22" spans="2:23" s="68" customFormat="1" ht="15" customHeight="1" x14ac:dyDescent="0.2">
      <c r="B22" s="261" t="s">
        <v>91</v>
      </c>
      <c r="C22" s="274">
        <v>0.87804878048780488</v>
      </c>
      <c r="D22" s="274">
        <v>7.3170731707317069E-2</v>
      </c>
      <c r="E22" s="274">
        <v>4.878048780487805E-2</v>
      </c>
      <c r="F22" s="274">
        <v>0</v>
      </c>
      <c r="G22" s="74"/>
      <c r="H22" s="74"/>
      <c r="I22" s="74"/>
      <c r="J22" s="74"/>
      <c r="K22" s="74"/>
      <c r="L22" s="105"/>
      <c r="M22" s="105"/>
      <c r="N22" s="106"/>
      <c r="O22" s="106"/>
      <c r="P22" s="106"/>
      <c r="Q22" s="106"/>
      <c r="R22" s="107"/>
      <c r="S22" s="108"/>
      <c r="T22" s="108"/>
      <c r="U22" s="108"/>
      <c r="V22" s="108"/>
      <c r="W22" s="109"/>
    </row>
    <row r="23" spans="2:23" s="68" customFormat="1" ht="15" customHeight="1" x14ac:dyDescent="0.2">
      <c r="B23" s="262" t="s">
        <v>90</v>
      </c>
      <c r="C23" s="306">
        <v>0.4</v>
      </c>
      <c r="D23" s="306">
        <v>0.6</v>
      </c>
      <c r="E23" s="306">
        <v>0</v>
      </c>
      <c r="F23" s="306">
        <v>0</v>
      </c>
      <c r="G23" s="74"/>
      <c r="H23" s="74"/>
      <c r="I23" s="74"/>
      <c r="J23" s="74"/>
      <c r="K23" s="74"/>
      <c r="L23" s="105"/>
      <c r="M23" s="105" t="s">
        <v>4</v>
      </c>
      <c r="N23" s="106">
        <v>22</v>
      </c>
      <c r="O23" s="106">
        <v>4</v>
      </c>
      <c r="P23" s="106">
        <v>2</v>
      </c>
      <c r="Q23" s="106">
        <v>0</v>
      </c>
      <c r="R23" s="107">
        <v>28</v>
      </c>
      <c r="S23" s="108">
        <v>9.6916299559471369E-2</v>
      </c>
      <c r="T23" s="108">
        <v>8.1632653061224483E-2</v>
      </c>
      <c r="U23" s="108">
        <v>0.2857142857142857</v>
      </c>
      <c r="V23" s="108">
        <v>0</v>
      </c>
      <c r="W23" s="109">
        <v>9.6551724137931033E-2</v>
      </c>
    </row>
    <row r="24" spans="2:23" s="68" customFormat="1" ht="15" customHeight="1" x14ac:dyDescent="0.2">
      <c r="B24" s="261" t="s">
        <v>72</v>
      </c>
      <c r="C24" s="274">
        <v>1</v>
      </c>
      <c r="D24" s="274">
        <v>0</v>
      </c>
      <c r="E24" s="274">
        <v>0</v>
      </c>
      <c r="F24" s="274">
        <v>0</v>
      </c>
      <c r="G24" s="74"/>
      <c r="H24" s="74"/>
      <c r="I24" s="74"/>
      <c r="J24" s="74"/>
      <c r="K24" s="74"/>
      <c r="L24" s="105"/>
      <c r="M24" s="105" t="s">
        <v>56</v>
      </c>
      <c r="N24" s="106">
        <v>61</v>
      </c>
      <c r="O24" s="106">
        <v>16</v>
      </c>
      <c r="P24" s="106">
        <v>4</v>
      </c>
      <c r="Q24" s="106">
        <v>0</v>
      </c>
      <c r="R24" s="107">
        <v>81</v>
      </c>
      <c r="S24" s="108">
        <v>4.9432739059967583E-2</v>
      </c>
      <c r="T24" s="108">
        <v>7.0796460176991149E-2</v>
      </c>
      <c r="U24" s="108">
        <v>9.3023255813953487E-2</v>
      </c>
      <c r="V24" s="108">
        <v>0</v>
      </c>
      <c r="W24" s="109">
        <v>5.3820598006644516E-2</v>
      </c>
    </row>
    <row r="25" spans="2:23" s="68" customFormat="1" ht="15" customHeight="1" x14ac:dyDescent="0.2">
      <c r="B25" s="262" t="s">
        <v>89</v>
      </c>
      <c r="C25" s="306">
        <v>0.76</v>
      </c>
      <c r="D25" s="306">
        <v>0.24</v>
      </c>
      <c r="E25" s="306">
        <v>0</v>
      </c>
      <c r="F25" s="306">
        <v>0</v>
      </c>
      <c r="G25" s="75"/>
      <c r="H25" s="75"/>
      <c r="I25" s="75"/>
      <c r="J25" s="75"/>
      <c r="K25" s="75"/>
      <c r="L25" s="105"/>
      <c r="M25" s="105" t="s">
        <v>70</v>
      </c>
      <c r="N25" s="106">
        <v>0</v>
      </c>
      <c r="O25" s="106">
        <v>0</v>
      </c>
      <c r="P25" s="106">
        <v>0</v>
      </c>
      <c r="Q25" s="106">
        <v>0</v>
      </c>
      <c r="R25" s="107">
        <v>0</v>
      </c>
      <c r="S25" s="108">
        <v>0</v>
      </c>
      <c r="T25" s="108">
        <v>0</v>
      </c>
      <c r="U25" s="108">
        <v>0</v>
      </c>
      <c r="V25" s="108" t="e">
        <v>#DIV/0!</v>
      </c>
      <c r="W25" s="109">
        <v>0</v>
      </c>
    </row>
    <row r="26" spans="2:23" s="68" customFormat="1" ht="15" customHeight="1" x14ac:dyDescent="0.2">
      <c r="B26" s="261" t="s">
        <v>55</v>
      </c>
      <c r="C26" s="274">
        <v>1</v>
      </c>
      <c r="D26" s="274">
        <v>0</v>
      </c>
      <c r="E26" s="274">
        <v>0</v>
      </c>
      <c r="F26" s="274">
        <v>0</v>
      </c>
      <c r="G26" s="74"/>
      <c r="H26" s="74"/>
      <c r="I26" s="74"/>
      <c r="J26" s="74"/>
      <c r="K26" s="74"/>
      <c r="L26" s="105"/>
      <c r="M26" s="105" t="s">
        <v>71</v>
      </c>
      <c r="N26" s="106">
        <v>5</v>
      </c>
      <c r="O26" s="106">
        <v>0</v>
      </c>
      <c r="P26" s="106">
        <v>0</v>
      </c>
      <c r="Q26" s="106">
        <v>0</v>
      </c>
      <c r="R26" s="107">
        <v>5</v>
      </c>
      <c r="S26" s="108">
        <v>6.097560975609756E-2</v>
      </c>
      <c r="T26" s="108">
        <v>0</v>
      </c>
      <c r="U26" s="108">
        <v>0</v>
      </c>
      <c r="V26" s="108" t="e">
        <v>#DIV/0!</v>
      </c>
      <c r="W26" s="109">
        <v>4.5045045045045043E-2</v>
      </c>
    </row>
    <row r="27" spans="2:23" s="68" customFormat="1" ht="15" customHeight="1" x14ac:dyDescent="0.2">
      <c r="B27" s="262" t="s">
        <v>88</v>
      </c>
      <c r="C27" s="306">
        <v>1</v>
      </c>
      <c r="D27" s="306">
        <v>0</v>
      </c>
      <c r="E27" s="306">
        <v>0</v>
      </c>
      <c r="F27" s="306">
        <v>0</v>
      </c>
      <c r="G27" s="74"/>
      <c r="H27" s="74"/>
      <c r="I27" s="74"/>
      <c r="J27" s="74"/>
      <c r="K27" s="74"/>
      <c r="L27" s="105"/>
      <c r="M27" s="105" t="s">
        <v>72</v>
      </c>
      <c r="N27" s="106">
        <v>8</v>
      </c>
      <c r="O27" s="106">
        <v>1</v>
      </c>
      <c r="P27" s="106">
        <v>0</v>
      </c>
      <c r="Q27" s="106">
        <v>0</v>
      </c>
      <c r="R27" s="107">
        <v>9</v>
      </c>
      <c r="S27" s="108">
        <v>5.3333333333333337E-2</v>
      </c>
      <c r="T27" s="108">
        <v>4.3478260869565216E-2</v>
      </c>
      <c r="U27" s="108">
        <v>0</v>
      </c>
      <c r="V27" s="108" t="e">
        <v>#DIV/0!</v>
      </c>
      <c r="W27" s="109">
        <v>5.0561797752808987E-2</v>
      </c>
    </row>
    <row r="28" spans="2:23" s="68" customFormat="1" ht="15" customHeight="1" x14ac:dyDescent="0.2">
      <c r="B28" s="261" t="s">
        <v>87</v>
      </c>
      <c r="C28" s="274" t="s">
        <v>38</v>
      </c>
      <c r="D28" s="274" t="s">
        <v>38</v>
      </c>
      <c r="E28" s="274" t="s">
        <v>38</v>
      </c>
      <c r="F28" s="274" t="s">
        <v>38</v>
      </c>
      <c r="G28" s="74"/>
      <c r="H28" s="74"/>
      <c r="I28" s="74"/>
      <c r="J28" s="74"/>
      <c r="K28" s="74"/>
      <c r="L28" s="105"/>
      <c r="M28" s="105" t="s">
        <v>69</v>
      </c>
      <c r="N28" s="106">
        <v>14</v>
      </c>
      <c r="O28" s="106">
        <v>6</v>
      </c>
      <c r="P28" s="106">
        <v>3</v>
      </c>
      <c r="Q28" s="106">
        <v>0</v>
      </c>
      <c r="R28" s="107">
        <v>23</v>
      </c>
      <c r="S28" s="108">
        <v>4.6979865771812082E-2</v>
      </c>
      <c r="T28" s="108">
        <v>7.407407407407407E-2</v>
      </c>
      <c r="U28" s="108">
        <v>9.375E-2</v>
      </c>
      <c r="V28" s="108">
        <v>0</v>
      </c>
      <c r="W28" s="109">
        <v>5.5421686746987948E-2</v>
      </c>
    </row>
    <row r="29" spans="2:23" s="68" customFormat="1" ht="15" customHeight="1" x14ac:dyDescent="0.2">
      <c r="B29" s="262" t="s">
        <v>86</v>
      </c>
      <c r="C29" s="306">
        <v>0</v>
      </c>
      <c r="D29" s="306">
        <v>0.66666666666666663</v>
      </c>
      <c r="E29" s="306">
        <v>0</v>
      </c>
      <c r="F29" s="306">
        <v>0.33333333333333331</v>
      </c>
      <c r="G29" s="74"/>
      <c r="H29" s="74"/>
      <c r="I29" s="74"/>
      <c r="J29" s="74"/>
      <c r="K29" s="74"/>
      <c r="L29" s="105"/>
      <c r="M29" s="105" t="s">
        <v>55</v>
      </c>
      <c r="N29" s="106">
        <v>11</v>
      </c>
      <c r="O29" s="106">
        <v>3</v>
      </c>
      <c r="P29" s="106">
        <v>1</v>
      </c>
      <c r="Q29" s="106">
        <v>2</v>
      </c>
      <c r="R29" s="107">
        <v>17</v>
      </c>
      <c r="S29" s="108">
        <v>7.9710144927536225E-2</v>
      </c>
      <c r="T29" s="108">
        <v>0.10344827586206896</v>
      </c>
      <c r="U29" s="108">
        <v>5.8823529411764705E-2</v>
      </c>
      <c r="V29" s="108">
        <v>0.4</v>
      </c>
      <c r="W29" s="109">
        <v>8.9947089947089942E-2</v>
      </c>
    </row>
    <row r="30" spans="2:23" s="68" customFormat="1" ht="15" customHeight="1" x14ac:dyDescent="0.2">
      <c r="B30" s="261" t="s">
        <v>19</v>
      </c>
      <c r="C30" s="274" t="s">
        <v>38</v>
      </c>
      <c r="D30" s="274" t="s">
        <v>38</v>
      </c>
      <c r="E30" s="274" t="s">
        <v>38</v>
      </c>
      <c r="F30" s="274" t="s">
        <v>38</v>
      </c>
      <c r="G30" s="74"/>
      <c r="H30" s="74"/>
      <c r="I30" s="74"/>
      <c r="J30" s="74"/>
      <c r="K30" s="74"/>
      <c r="L30" s="105"/>
      <c r="M30" s="105" t="s">
        <v>19</v>
      </c>
      <c r="N30" s="106">
        <v>5</v>
      </c>
      <c r="O30" s="106">
        <v>4</v>
      </c>
      <c r="P30" s="106">
        <v>0</v>
      </c>
      <c r="Q30" s="106">
        <v>0</v>
      </c>
      <c r="R30" s="107">
        <v>9</v>
      </c>
      <c r="S30" s="108">
        <v>6.4102564102564097E-2</v>
      </c>
      <c r="T30" s="108">
        <v>0.11428571428571428</v>
      </c>
      <c r="U30" s="108">
        <v>0</v>
      </c>
      <c r="V30" s="108">
        <v>0</v>
      </c>
      <c r="W30" s="109">
        <v>6.8702290076335881E-2</v>
      </c>
    </row>
    <row r="31" spans="2:23" s="68" customFormat="1" ht="15" customHeight="1" x14ac:dyDescent="0.2">
      <c r="B31" s="262" t="s">
        <v>73</v>
      </c>
      <c r="C31" s="306">
        <v>0.88709677419354838</v>
      </c>
      <c r="D31" s="306">
        <v>0.11290322580645161</v>
      </c>
      <c r="E31" s="306">
        <v>0</v>
      </c>
      <c r="F31" s="306">
        <v>0</v>
      </c>
      <c r="G31" s="74"/>
      <c r="H31" s="74"/>
      <c r="I31" s="74"/>
      <c r="J31" s="74"/>
      <c r="K31" s="74"/>
      <c r="L31" s="105"/>
      <c r="M31" s="105" t="s">
        <v>73</v>
      </c>
      <c r="N31" s="106">
        <v>27</v>
      </c>
      <c r="O31" s="106">
        <v>5</v>
      </c>
      <c r="P31" s="106">
        <v>0</v>
      </c>
      <c r="Q31" s="106">
        <v>2</v>
      </c>
      <c r="R31" s="107">
        <v>34</v>
      </c>
      <c r="S31" s="108">
        <v>5.7815845824411134E-2</v>
      </c>
      <c r="T31" s="108">
        <v>6.7567567567567571E-2</v>
      </c>
      <c r="U31" s="108">
        <v>0</v>
      </c>
      <c r="V31" s="108">
        <v>1</v>
      </c>
      <c r="W31" s="109">
        <v>6.2385321100917435E-2</v>
      </c>
    </row>
    <row r="32" spans="2:23" s="68" customFormat="1" ht="15" customHeight="1" x14ac:dyDescent="0.2">
      <c r="B32" s="261" t="s">
        <v>68</v>
      </c>
      <c r="C32" s="274">
        <v>0.75</v>
      </c>
      <c r="D32" s="274">
        <v>0.1875</v>
      </c>
      <c r="E32" s="274">
        <v>3.125E-2</v>
      </c>
      <c r="F32" s="274">
        <v>3.125E-2</v>
      </c>
      <c r="G32" s="74"/>
      <c r="H32" s="74"/>
      <c r="I32" s="74"/>
      <c r="J32" s="74"/>
      <c r="K32" s="74"/>
      <c r="L32" s="105"/>
      <c r="M32" s="105" t="s">
        <v>68</v>
      </c>
      <c r="N32" s="106">
        <v>25</v>
      </c>
      <c r="O32" s="106">
        <v>8</v>
      </c>
      <c r="P32" s="106">
        <v>1</v>
      </c>
      <c r="Q32" s="106">
        <v>0</v>
      </c>
      <c r="R32" s="107">
        <v>34</v>
      </c>
      <c r="S32" s="108">
        <v>6.1425061425061427E-2</v>
      </c>
      <c r="T32" s="108">
        <v>0.12121212121212122</v>
      </c>
      <c r="U32" s="108">
        <v>7.1428571428571425E-2</v>
      </c>
      <c r="V32" s="108">
        <v>0</v>
      </c>
      <c r="W32" s="109">
        <v>6.9387755102040816E-2</v>
      </c>
    </row>
    <row r="33" spans="2:23" s="68" customFormat="1" ht="15" customHeight="1" thickBot="1" x14ac:dyDescent="0.25">
      <c r="B33" s="265" t="s">
        <v>85</v>
      </c>
      <c r="C33" s="306">
        <v>1</v>
      </c>
      <c r="D33" s="306">
        <v>0</v>
      </c>
      <c r="E33" s="306">
        <v>0</v>
      </c>
      <c r="F33" s="306">
        <v>0</v>
      </c>
      <c r="G33" s="74"/>
      <c r="H33" s="74"/>
      <c r="I33" s="74"/>
      <c r="J33" s="74"/>
      <c r="K33" s="74"/>
      <c r="L33" s="105"/>
      <c r="M33" s="105" t="s">
        <v>63</v>
      </c>
      <c r="N33" s="106">
        <v>32</v>
      </c>
      <c r="O33" s="106">
        <v>3</v>
      </c>
      <c r="P33" s="106">
        <v>0</v>
      </c>
      <c r="Q33" s="106">
        <v>0</v>
      </c>
      <c r="R33" s="107">
        <v>35</v>
      </c>
      <c r="S33" s="108">
        <v>4.7337278106508875E-2</v>
      </c>
      <c r="T33" s="108">
        <v>2.7777777777777776E-2</v>
      </c>
      <c r="U33" s="108">
        <v>0</v>
      </c>
      <c r="V33" s="108">
        <v>0</v>
      </c>
      <c r="W33" s="109">
        <v>4.2579075425790751E-2</v>
      </c>
    </row>
    <row r="34" spans="2:23" s="68" customFormat="1" ht="15" customHeight="1" thickBot="1" x14ac:dyDescent="0.25">
      <c r="B34" s="2" t="s">
        <v>137</v>
      </c>
      <c r="C34" s="277">
        <v>0.83622828784119108</v>
      </c>
      <c r="D34" s="277">
        <v>0.14143920595533499</v>
      </c>
      <c r="E34" s="277">
        <v>1.8610421836228287E-2</v>
      </c>
      <c r="F34" s="277">
        <v>3.7220843672456576E-3</v>
      </c>
      <c r="G34" s="110"/>
      <c r="H34" s="110"/>
      <c r="I34" s="110"/>
      <c r="J34" s="110"/>
      <c r="K34" s="110"/>
      <c r="L34" s="111"/>
      <c r="M34" s="110" t="s">
        <v>115</v>
      </c>
      <c r="N34" s="112">
        <v>572</v>
      </c>
      <c r="O34" s="112">
        <v>121</v>
      </c>
      <c r="P34" s="112">
        <v>31</v>
      </c>
      <c r="Q34" s="112">
        <v>8</v>
      </c>
      <c r="R34" s="113">
        <v>732</v>
      </c>
      <c r="S34" s="114">
        <v>4.8233409225061134E-2</v>
      </c>
      <c r="T34" s="114">
        <v>5.2471812662619251E-2</v>
      </c>
      <c r="U34" s="114">
        <v>6.798245614035088E-2</v>
      </c>
      <c r="V34" s="114">
        <v>0.10126582278481013</v>
      </c>
      <c r="W34" s="115">
        <v>4.9795918367346939E-2</v>
      </c>
    </row>
    <row r="35" spans="2:23" s="68" customFormat="1" ht="15" customHeight="1" thickBot="1" x14ac:dyDescent="0.25">
      <c r="B35" s="3" t="s">
        <v>75</v>
      </c>
      <c r="C35" s="307">
        <v>0.8099974974974975</v>
      </c>
      <c r="D35" s="307">
        <v>0.15371621621621623</v>
      </c>
      <c r="E35" s="307">
        <v>3.0217717717717717E-2</v>
      </c>
      <c r="F35" s="307">
        <v>6.0685685685685688E-3</v>
      </c>
      <c r="G35" s="74"/>
      <c r="H35" s="74"/>
      <c r="I35" s="74"/>
      <c r="J35" s="74"/>
      <c r="K35" s="74"/>
      <c r="L35" s="116"/>
      <c r="M35" s="117" t="s">
        <v>30</v>
      </c>
      <c r="N35" s="118">
        <v>11859</v>
      </c>
      <c r="O35" s="118">
        <v>2306</v>
      </c>
      <c r="P35" s="118">
        <v>456</v>
      </c>
      <c r="Q35" s="118">
        <v>79</v>
      </c>
      <c r="R35" s="119">
        <v>14700</v>
      </c>
      <c r="S35" s="120"/>
      <c r="T35" s="120"/>
      <c r="U35" s="120"/>
      <c r="V35" s="120"/>
      <c r="W35" s="120"/>
    </row>
    <row r="36" spans="2:23" s="68" customFormat="1" ht="15" customHeight="1" thickBot="1" x14ac:dyDescent="0.25">
      <c r="B36" s="13" t="s">
        <v>103</v>
      </c>
      <c r="C36" s="308">
        <v>5.2058391905460723E-2</v>
      </c>
      <c r="D36" s="308">
        <v>4.63980463980464E-2</v>
      </c>
      <c r="E36" s="308">
        <v>3.1055900621118012E-2</v>
      </c>
      <c r="F36" s="308">
        <v>3.0927835051546393E-2</v>
      </c>
      <c r="G36" s="121"/>
      <c r="H36" s="121"/>
      <c r="I36" s="121"/>
      <c r="J36" s="121"/>
      <c r="K36" s="121"/>
      <c r="L36" s="116"/>
      <c r="M36" s="117" t="s">
        <v>116</v>
      </c>
      <c r="N36" s="122">
        <v>4.8233409225061134E-2</v>
      </c>
      <c r="O36" s="122">
        <v>5.2471812662619251E-2</v>
      </c>
      <c r="P36" s="122">
        <v>6.798245614035088E-2</v>
      </c>
      <c r="Q36" s="122">
        <v>0.10126582278481013</v>
      </c>
      <c r="R36" s="123">
        <v>4.9795918367346939E-2</v>
      </c>
      <c r="S36" s="120"/>
      <c r="T36" s="120"/>
      <c r="U36" s="120"/>
      <c r="V36" s="120"/>
      <c r="W36" s="120"/>
    </row>
    <row r="37" spans="2:23" s="68" customFormat="1" ht="11.25" customHeight="1" x14ac:dyDescent="0.2">
      <c r="B37" s="124"/>
      <c r="C37" s="116"/>
      <c r="D37" s="116"/>
      <c r="E37" s="116"/>
      <c r="F37" s="116"/>
      <c r="G37" s="117"/>
      <c r="H37" s="117"/>
      <c r="I37" s="117"/>
      <c r="J37" s="117"/>
      <c r="K37" s="117"/>
      <c r="L37" s="116"/>
      <c r="M37" s="125" t="s">
        <v>121</v>
      </c>
      <c r="N37" s="126">
        <v>0.78142076502732238</v>
      </c>
      <c r="O37" s="126">
        <v>0.16530054644808742</v>
      </c>
      <c r="P37" s="126">
        <v>4.2349726775956283E-2</v>
      </c>
      <c r="Q37" s="127">
        <v>1.092896174863388E-2</v>
      </c>
      <c r="R37" s="128">
        <v>1</v>
      </c>
      <c r="S37" s="120"/>
      <c r="T37" s="120"/>
      <c r="U37" s="120"/>
      <c r="V37" s="120"/>
      <c r="W37" s="120"/>
    </row>
    <row r="38" spans="2:23" ht="11.25" customHeight="1" x14ac:dyDescent="0.2">
      <c r="B38" s="129" t="s">
        <v>41</v>
      </c>
      <c r="C38" s="130"/>
      <c r="D38" s="130"/>
      <c r="E38" s="130"/>
      <c r="F38" s="61" t="s">
        <v>39</v>
      </c>
      <c r="N38" s="84"/>
      <c r="O38" s="84"/>
      <c r="P38" s="84"/>
      <c r="Q38" s="84"/>
      <c r="R38" s="84"/>
    </row>
    <row r="39" spans="2:23" ht="11.25" customHeight="1" x14ac:dyDescent="0.2">
      <c r="N39" s="84"/>
      <c r="O39" s="84"/>
      <c r="P39" s="84"/>
      <c r="Q39" s="84"/>
      <c r="R39" s="84"/>
    </row>
    <row r="40" spans="2:23" x14ac:dyDescent="0.2"/>
    <row r="41" spans="2:23" s="84" customFormat="1" hidden="1" x14ac:dyDescent="0.2">
      <c r="G41" s="131"/>
      <c r="H41" s="131"/>
      <c r="I41" s="131"/>
      <c r="J41" s="131"/>
      <c r="K41" s="131"/>
    </row>
    <row r="42" spans="2:23" s="84" customFormat="1" hidden="1" x14ac:dyDescent="0.2">
      <c r="G42" s="131"/>
      <c r="H42" s="131"/>
      <c r="I42" s="131"/>
      <c r="J42" s="131"/>
      <c r="K42" s="131"/>
    </row>
    <row r="43" spans="2:23" s="84" customFormat="1" hidden="1" x14ac:dyDescent="0.2">
      <c r="G43" s="131"/>
      <c r="H43" s="131"/>
      <c r="I43" s="131"/>
      <c r="J43" s="131"/>
      <c r="K43" s="131"/>
      <c r="N43" s="84" t="b">
        <v>1</v>
      </c>
      <c r="O43" s="84" t="b">
        <v>1</v>
      </c>
      <c r="P43" s="84" t="b">
        <v>1</v>
      </c>
      <c r="Q43" s="84" t="b">
        <v>1</v>
      </c>
      <c r="R43" s="84" t="b">
        <v>1</v>
      </c>
      <c r="S43" s="84" t="b">
        <v>1</v>
      </c>
      <c r="T43" s="84" t="b">
        <v>1</v>
      </c>
      <c r="U43" s="84" t="b">
        <v>1</v>
      </c>
      <c r="V43" s="84" t="b">
        <v>1</v>
      </c>
      <c r="W43" s="84" t="b">
        <v>1</v>
      </c>
    </row>
    <row r="44" spans="2:23" s="84" customFormat="1" hidden="1" x14ac:dyDescent="0.2">
      <c r="G44" s="131"/>
      <c r="H44" s="131"/>
      <c r="I44" s="131"/>
      <c r="J44" s="131"/>
      <c r="K44" s="131"/>
      <c r="R44" s="84" t="b">
        <v>1</v>
      </c>
    </row>
    <row r="45" spans="2:23" s="84" customFormat="1" hidden="1" x14ac:dyDescent="0.2">
      <c r="G45" s="131"/>
      <c r="H45" s="131"/>
      <c r="I45" s="131"/>
      <c r="J45" s="131"/>
      <c r="K45" s="131"/>
      <c r="R45" s="84" t="b">
        <v>1</v>
      </c>
    </row>
    <row r="46" spans="2:23" s="84" customFormat="1" hidden="1" x14ac:dyDescent="0.2">
      <c r="G46" s="131"/>
      <c r="H46" s="131"/>
      <c r="I46" s="131"/>
      <c r="J46" s="131"/>
      <c r="K46" s="131"/>
      <c r="R46" s="132" t="e">
        <v>#REF!</v>
      </c>
      <c r="S46" s="352" t="s">
        <v>20</v>
      </c>
      <c r="T46" s="352"/>
      <c r="U46" s="352"/>
      <c r="V46" s="352"/>
      <c r="W46" s="352"/>
    </row>
    <row r="47" spans="2:23" s="84" customFormat="1" hidden="1" x14ac:dyDescent="0.2">
      <c r="G47" s="131"/>
      <c r="H47" s="131"/>
      <c r="I47" s="131"/>
      <c r="J47" s="131"/>
      <c r="K47" s="131"/>
      <c r="L47" s="133" t="s">
        <v>110</v>
      </c>
      <c r="S47" s="133" t="s">
        <v>8</v>
      </c>
      <c r="T47" s="133" t="s">
        <v>9</v>
      </c>
      <c r="U47" s="133" t="s">
        <v>21</v>
      </c>
      <c r="V47" s="133" t="s">
        <v>11</v>
      </c>
      <c r="W47" s="133" t="s">
        <v>12</v>
      </c>
    </row>
    <row r="48" spans="2:23" s="84" customFormat="1" hidden="1" x14ac:dyDescent="0.2">
      <c r="G48" s="131"/>
      <c r="H48" s="131"/>
      <c r="I48" s="131"/>
      <c r="J48" s="131"/>
      <c r="K48" s="131"/>
      <c r="L48" s="134">
        <v>75</v>
      </c>
      <c r="M48" s="84" t="b">
        <v>1</v>
      </c>
      <c r="N48" s="84" t="e">
        <v>#REF!</v>
      </c>
      <c r="O48" s="84" t="b">
        <v>1</v>
      </c>
      <c r="P48" s="84" t="e">
        <v>#REF!</v>
      </c>
      <c r="Q48" s="84" t="e">
        <v>#REF!</v>
      </c>
      <c r="R48" s="84" t="s">
        <v>53</v>
      </c>
      <c r="S48" s="134">
        <v>1179</v>
      </c>
      <c r="T48" s="134">
        <v>213</v>
      </c>
      <c r="U48" s="134">
        <v>44</v>
      </c>
      <c r="V48" s="134">
        <v>9</v>
      </c>
      <c r="W48" s="134">
        <v>1445</v>
      </c>
    </row>
    <row r="49" spans="7:23" s="84" customFormat="1" hidden="1" x14ac:dyDescent="0.2">
      <c r="G49" s="131"/>
      <c r="H49" s="131"/>
      <c r="I49" s="131"/>
      <c r="J49" s="131"/>
      <c r="K49" s="131"/>
      <c r="L49" s="134">
        <v>11</v>
      </c>
      <c r="M49" s="84" t="b">
        <v>1</v>
      </c>
      <c r="N49" s="84" t="e">
        <v>#REF!</v>
      </c>
      <c r="O49" s="84" t="b">
        <v>1</v>
      </c>
      <c r="P49" s="84" t="e">
        <v>#REF!</v>
      </c>
      <c r="Q49" s="84" t="e">
        <v>#REF!</v>
      </c>
      <c r="R49" s="84" t="s">
        <v>54</v>
      </c>
      <c r="S49" s="134">
        <v>115</v>
      </c>
      <c r="T49" s="134">
        <v>25</v>
      </c>
      <c r="U49" s="134">
        <v>11</v>
      </c>
      <c r="V49" s="134">
        <v>6</v>
      </c>
      <c r="W49" s="134">
        <v>157</v>
      </c>
    </row>
    <row r="50" spans="7:23" s="84" customFormat="1" hidden="1" x14ac:dyDescent="0.2">
      <c r="G50" s="131"/>
      <c r="H50" s="131"/>
      <c r="I50" s="131"/>
      <c r="J50" s="131"/>
      <c r="K50" s="131"/>
      <c r="L50" s="134">
        <v>0</v>
      </c>
      <c r="M50" s="84" t="b">
        <v>1</v>
      </c>
      <c r="N50" s="84" t="e">
        <v>#REF!</v>
      </c>
      <c r="O50" s="84" t="b">
        <v>1</v>
      </c>
      <c r="P50" s="84" t="e">
        <v>#REF!</v>
      </c>
      <c r="Q50" s="84" t="e">
        <v>#REF!</v>
      </c>
      <c r="R50" s="84" t="s">
        <v>18</v>
      </c>
      <c r="S50" s="134">
        <v>3</v>
      </c>
      <c r="T50" s="134">
        <v>2</v>
      </c>
      <c r="U50" s="134">
        <v>5</v>
      </c>
      <c r="V50" s="134">
        <v>0</v>
      </c>
      <c r="W50" s="134">
        <v>10</v>
      </c>
    </row>
    <row r="51" spans="7:23" s="84" customFormat="1" hidden="1" x14ac:dyDescent="0.2">
      <c r="G51" s="131"/>
      <c r="H51" s="131"/>
      <c r="I51" s="131"/>
      <c r="J51" s="131"/>
      <c r="K51" s="131"/>
      <c r="L51" s="134">
        <v>9</v>
      </c>
      <c r="M51" s="84" t="b">
        <v>1</v>
      </c>
      <c r="N51" s="84" t="e">
        <v>#REF!</v>
      </c>
      <c r="O51" s="84" t="b">
        <v>1</v>
      </c>
      <c r="P51" s="84" t="e">
        <v>#REF!</v>
      </c>
      <c r="Q51" s="84" t="e">
        <v>#REF!</v>
      </c>
      <c r="R51" s="84" t="s">
        <v>7</v>
      </c>
      <c r="S51" s="134">
        <v>292</v>
      </c>
      <c r="T51" s="134">
        <v>63</v>
      </c>
      <c r="U51" s="134">
        <v>15</v>
      </c>
      <c r="V51" s="134">
        <v>0</v>
      </c>
      <c r="W51" s="134">
        <v>370</v>
      </c>
    </row>
    <row r="52" spans="7:23" s="84" customFormat="1" hidden="1" x14ac:dyDescent="0.2">
      <c r="G52" s="131"/>
      <c r="H52" s="131"/>
      <c r="I52" s="131"/>
      <c r="J52" s="131"/>
      <c r="K52" s="131"/>
      <c r="L52" s="134">
        <v>123</v>
      </c>
      <c r="M52" s="84" t="b">
        <v>1</v>
      </c>
      <c r="N52" s="84" t="e">
        <v>#REF!</v>
      </c>
      <c r="O52" s="84" t="b">
        <v>1</v>
      </c>
      <c r="P52" s="84" t="e">
        <v>#REF!</v>
      </c>
      <c r="Q52" s="84" t="e">
        <v>#REF!</v>
      </c>
      <c r="R52" s="84" t="s">
        <v>57</v>
      </c>
      <c r="S52" s="134">
        <v>3018</v>
      </c>
      <c r="T52" s="134">
        <v>556</v>
      </c>
      <c r="U52" s="134">
        <v>50</v>
      </c>
      <c r="V52" s="134">
        <v>6</v>
      </c>
      <c r="W52" s="134">
        <v>3630</v>
      </c>
    </row>
    <row r="53" spans="7:23" s="84" customFormat="1" hidden="1" x14ac:dyDescent="0.2">
      <c r="G53" s="131"/>
      <c r="H53" s="131"/>
      <c r="I53" s="131"/>
      <c r="J53" s="131"/>
      <c r="K53" s="131"/>
      <c r="L53" s="134">
        <v>9</v>
      </c>
      <c r="M53" s="84" t="b">
        <v>1</v>
      </c>
      <c r="N53" s="84" t="e">
        <v>#REF!</v>
      </c>
      <c r="O53" s="84" t="b">
        <v>1</v>
      </c>
      <c r="P53" s="84" t="e">
        <v>#REF!</v>
      </c>
      <c r="Q53" s="84" t="e">
        <v>#REF!</v>
      </c>
      <c r="R53" s="84" t="s">
        <v>58</v>
      </c>
      <c r="S53" s="134">
        <v>171</v>
      </c>
      <c r="T53" s="134">
        <v>29</v>
      </c>
      <c r="U53" s="134">
        <v>4</v>
      </c>
      <c r="V53" s="134">
        <v>0</v>
      </c>
      <c r="W53" s="134">
        <v>204</v>
      </c>
    </row>
    <row r="54" spans="7:23" s="84" customFormat="1" hidden="1" x14ac:dyDescent="0.2">
      <c r="G54" s="131"/>
      <c r="H54" s="131"/>
      <c r="I54" s="131"/>
      <c r="J54" s="131"/>
      <c r="K54" s="131"/>
      <c r="L54" s="134">
        <v>18</v>
      </c>
      <c r="M54" s="84" t="b">
        <v>1</v>
      </c>
      <c r="N54" s="84" t="e">
        <v>#REF!</v>
      </c>
      <c r="O54" s="84" t="b">
        <v>1</v>
      </c>
      <c r="P54" s="84" t="e">
        <v>#REF!</v>
      </c>
      <c r="Q54" s="84" t="e">
        <v>#REF!</v>
      </c>
      <c r="R54" s="84" t="s">
        <v>59</v>
      </c>
      <c r="S54" s="134">
        <v>319</v>
      </c>
      <c r="T54" s="134">
        <v>32</v>
      </c>
      <c r="U54" s="134">
        <v>1</v>
      </c>
      <c r="V54" s="134">
        <v>0</v>
      </c>
      <c r="W54" s="134">
        <v>352</v>
      </c>
    </row>
    <row r="55" spans="7:23" s="84" customFormat="1" hidden="1" x14ac:dyDescent="0.2">
      <c r="G55" s="131"/>
      <c r="H55" s="131"/>
      <c r="I55" s="131"/>
      <c r="J55" s="131"/>
      <c r="K55" s="131"/>
      <c r="L55" s="134">
        <v>10</v>
      </c>
      <c r="M55" s="84" t="b">
        <v>1</v>
      </c>
      <c r="N55" s="84" t="e">
        <v>#REF!</v>
      </c>
      <c r="O55" s="84" t="b">
        <v>1</v>
      </c>
      <c r="P55" s="84" t="e">
        <v>#REF!</v>
      </c>
      <c r="Q55" s="84" t="e">
        <v>#REF!</v>
      </c>
      <c r="R55" s="84" t="s">
        <v>5</v>
      </c>
      <c r="S55" s="134">
        <v>188</v>
      </c>
      <c r="T55" s="134">
        <v>46</v>
      </c>
      <c r="U55" s="134">
        <v>19</v>
      </c>
      <c r="V55" s="134">
        <v>2</v>
      </c>
      <c r="W55" s="134">
        <v>255</v>
      </c>
    </row>
    <row r="56" spans="7:23" s="84" customFormat="1" hidden="1" x14ac:dyDescent="0.2">
      <c r="G56" s="131"/>
      <c r="H56" s="131"/>
      <c r="I56" s="131"/>
      <c r="J56" s="131"/>
      <c r="K56" s="131"/>
      <c r="L56" s="134">
        <v>38</v>
      </c>
      <c r="M56" s="84" t="b">
        <v>1</v>
      </c>
      <c r="N56" s="84" t="e">
        <v>#REF!</v>
      </c>
      <c r="O56" s="84" t="b">
        <v>1</v>
      </c>
      <c r="P56" s="84" t="e">
        <v>#REF!</v>
      </c>
      <c r="Q56" s="84" t="e">
        <v>#REF!</v>
      </c>
      <c r="R56" s="84" t="s">
        <v>6</v>
      </c>
      <c r="S56" s="134">
        <v>886</v>
      </c>
      <c r="T56" s="134">
        <v>78</v>
      </c>
      <c r="U56" s="134">
        <v>4</v>
      </c>
      <c r="V56" s="134">
        <v>2</v>
      </c>
      <c r="W56" s="134">
        <v>970</v>
      </c>
    </row>
    <row r="57" spans="7:23" s="84" customFormat="1" hidden="1" x14ac:dyDescent="0.2">
      <c r="G57" s="131"/>
      <c r="H57" s="131"/>
      <c r="I57" s="131"/>
      <c r="J57" s="131"/>
      <c r="K57" s="131"/>
      <c r="L57" s="134">
        <v>1</v>
      </c>
      <c r="M57" s="84" t="b">
        <v>1</v>
      </c>
      <c r="N57" s="84" t="e">
        <v>#REF!</v>
      </c>
      <c r="O57" s="84" t="b">
        <v>1</v>
      </c>
      <c r="P57" s="84" t="e">
        <v>#REF!</v>
      </c>
      <c r="Q57" s="84" t="e">
        <v>#REF!</v>
      </c>
      <c r="R57" s="84" t="s">
        <v>61</v>
      </c>
      <c r="S57" s="134">
        <v>16</v>
      </c>
      <c r="T57" s="134">
        <v>4</v>
      </c>
      <c r="U57" s="134">
        <v>5</v>
      </c>
      <c r="V57" s="134">
        <v>2</v>
      </c>
      <c r="W57" s="134">
        <v>27</v>
      </c>
    </row>
    <row r="58" spans="7:23" s="84" customFormat="1" hidden="1" x14ac:dyDescent="0.2">
      <c r="G58" s="131"/>
      <c r="H58" s="131"/>
      <c r="I58" s="131"/>
      <c r="J58" s="131"/>
      <c r="K58" s="131"/>
      <c r="L58" s="134">
        <v>31</v>
      </c>
      <c r="M58" s="84" t="b">
        <v>1</v>
      </c>
      <c r="N58" s="84" t="e">
        <v>#REF!</v>
      </c>
      <c r="O58" s="84" t="b">
        <v>1</v>
      </c>
      <c r="P58" s="84" t="e">
        <v>#REF!</v>
      </c>
      <c r="Q58" s="84" t="e">
        <v>#REF!</v>
      </c>
      <c r="R58" s="84" t="s">
        <v>62</v>
      </c>
      <c r="S58" s="134">
        <v>283</v>
      </c>
      <c r="T58" s="134">
        <v>97</v>
      </c>
      <c r="U58" s="134">
        <v>31</v>
      </c>
      <c r="V58" s="134">
        <v>3</v>
      </c>
      <c r="W58" s="134">
        <v>414</v>
      </c>
    </row>
    <row r="59" spans="7:23" s="84" customFormat="1" hidden="1" x14ac:dyDescent="0.2">
      <c r="G59" s="131"/>
      <c r="H59" s="131"/>
      <c r="I59" s="131"/>
      <c r="J59" s="131"/>
      <c r="K59" s="131"/>
      <c r="L59" s="134">
        <v>23</v>
      </c>
      <c r="M59" s="84" t="b">
        <v>1</v>
      </c>
      <c r="N59" s="84" t="e">
        <v>#REF!</v>
      </c>
      <c r="O59" s="84" t="b">
        <v>1</v>
      </c>
      <c r="P59" s="84" t="e">
        <v>#REF!</v>
      </c>
      <c r="Q59" s="84" t="e">
        <v>#REF!</v>
      </c>
      <c r="R59" s="84" t="s">
        <v>64</v>
      </c>
      <c r="S59" s="134">
        <v>82</v>
      </c>
      <c r="T59" s="134">
        <v>24</v>
      </c>
      <c r="U59" s="134">
        <v>8</v>
      </c>
      <c r="V59" s="134">
        <v>3</v>
      </c>
      <c r="W59" s="134">
        <v>117</v>
      </c>
    </row>
    <row r="60" spans="7:23" s="84" customFormat="1" hidden="1" x14ac:dyDescent="0.2">
      <c r="G60" s="131"/>
      <c r="H60" s="131"/>
      <c r="I60" s="131"/>
      <c r="J60" s="131"/>
      <c r="K60" s="131"/>
      <c r="L60" s="134">
        <v>1</v>
      </c>
      <c r="M60" s="84" t="b">
        <v>1</v>
      </c>
      <c r="N60" s="84" t="e">
        <v>#REF!</v>
      </c>
      <c r="O60" s="84" t="b">
        <v>1</v>
      </c>
      <c r="P60" s="84" t="e">
        <v>#REF!</v>
      </c>
      <c r="Q60" s="84" t="e">
        <v>#REF!</v>
      </c>
      <c r="R60" s="84" t="s">
        <v>66</v>
      </c>
      <c r="S60" s="134">
        <v>61</v>
      </c>
      <c r="T60" s="134">
        <v>37</v>
      </c>
      <c r="U60" s="134">
        <v>18</v>
      </c>
      <c r="V60" s="134">
        <v>5</v>
      </c>
      <c r="W60" s="134">
        <v>121</v>
      </c>
    </row>
    <row r="61" spans="7:23" s="84" customFormat="1" hidden="1" x14ac:dyDescent="0.2">
      <c r="G61" s="131"/>
      <c r="H61" s="131"/>
      <c r="I61" s="131"/>
      <c r="J61" s="131"/>
      <c r="K61" s="131"/>
      <c r="L61" s="134">
        <v>7</v>
      </c>
      <c r="M61" s="84" t="b">
        <v>1</v>
      </c>
      <c r="N61" s="84" t="e">
        <v>#REF!</v>
      </c>
      <c r="O61" s="84" t="b">
        <v>1</v>
      </c>
      <c r="P61" s="84" t="e">
        <v>#REF!</v>
      </c>
      <c r="Q61" s="84" t="e">
        <v>#REF!</v>
      </c>
      <c r="R61" s="84" t="s">
        <v>65</v>
      </c>
      <c r="S61" s="134">
        <v>93</v>
      </c>
      <c r="T61" s="134">
        <v>18</v>
      </c>
      <c r="U61" s="134">
        <v>4</v>
      </c>
      <c r="V61" s="134">
        <v>2</v>
      </c>
      <c r="W61" s="134">
        <v>117</v>
      </c>
    </row>
    <row r="62" spans="7:23" s="84" customFormat="1" hidden="1" x14ac:dyDescent="0.2">
      <c r="G62" s="131"/>
      <c r="H62" s="131"/>
      <c r="I62" s="131"/>
      <c r="J62" s="131"/>
      <c r="K62" s="131"/>
      <c r="L62" s="134">
        <v>35</v>
      </c>
      <c r="M62" s="84" t="b">
        <v>1</v>
      </c>
      <c r="N62" s="84" t="e">
        <v>#REF!</v>
      </c>
      <c r="O62" s="84" t="b">
        <v>1</v>
      </c>
      <c r="P62" s="84" t="e">
        <v>#REF!</v>
      </c>
      <c r="Q62" s="84" t="e">
        <v>#REF!</v>
      </c>
      <c r="R62" s="84" t="s">
        <v>67</v>
      </c>
      <c r="S62" s="134">
        <v>463</v>
      </c>
      <c r="T62" s="134">
        <v>140</v>
      </c>
      <c r="U62" s="134">
        <v>42</v>
      </c>
      <c r="V62" s="134">
        <v>1</v>
      </c>
      <c r="W62" s="134">
        <v>646</v>
      </c>
    </row>
    <row r="63" spans="7:23" s="84" customFormat="1" hidden="1" x14ac:dyDescent="0.2">
      <c r="G63" s="131"/>
      <c r="H63" s="131"/>
      <c r="I63" s="131"/>
      <c r="J63" s="131"/>
      <c r="K63" s="131"/>
      <c r="L63" s="134">
        <v>66</v>
      </c>
      <c r="M63" s="84" t="b">
        <v>1</v>
      </c>
      <c r="N63" s="84" t="e">
        <v>#REF!</v>
      </c>
      <c r="O63" s="84" t="b">
        <v>1</v>
      </c>
      <c r="P63" s="84" t="e">
        <v>#REF!</v>
      </c>
      <c r="Q63" s="84" t="e">
        <v>#REF!</v>
      </c>
      <c r="R63" s="84" t="s">
        <v>60</v>
      </c>
      <c r="S63" s="134">
        <v>915</v>
      </c>
      <c r="T63" s="134">
        <v>220</v>
      </c>
      <c r="U63" s="134">
        <v>26</v>
      </c>
      <c r="V63" s="134">
        <v>1</v>
      </c>
      <c r="W63" s="134">
        <v>1162</v>
      </c>
    </row>
    <row r="64" spans="7:23" s="84" customFormat="1" hidden="1" x14ac:dyDescent="0.2">
      <c r="G64" s="131"/>
      <c r="H64" s="131"/>
      <c r="I64" s="131"/>
      <c r="J64" s="131"/>
      <c r="K64" s="131"/>
      <c r="L64" s="134">
        <v>28</v>
      </c>
      <c r="M64" s="84" t="b">
        <v>1</v>
      </c>
      <c r="N64" s="84" t="e">
        <v>#REF!</v>
      </c>
      <c r="O64" s="84" t="b">
        <v>1</v>
      </c>
      <c r="P64" s="84" t="e">
        <v>#REF!</v>
      </c>
      <c r="Q64" s="84" t="e">
        <v>#REF!</v>
      </c>
      <c r="R64" s="84" t="s">
        <v>4</v>
      </c>
      <c r="S64" s="134">
        <v>227</v>
      </c>
      <c r="T64" s="134">
        <v>49</v>
      </c>
      <c r="U64" s="134">
        <v>7</v>
      </c>
      <c r="V64" s="134">
        <v>7</v>
      </c>
      <c r="W64" s="134">
        <v>290</v>
      </c>
    </row>
    <row r="65" spans="7:23" s="84" customFormat="1" hidden="1" x14ac:dyDescent="0.2">
      <c r="G65" s="131"/>
      <c r="H65" s="131"/>
      <c r="I65" s="131"/>
      <c r="J65" s="131"/>
      <c r="K65" s="131"/>
      <c r="L65" s="134">
        <v>81</v>
      </c>
      <c r="M65" s="84" t="b">
        <v>1</v>
      </c>
      <c r="N65" s="84" t="e">
        <v>#REF!</v>
      </c>
      <c r="O65" s="84" t="b">
        <v>1</v>
      </c>
      <c r="P65" s="84" t="e">
        <v>#REF!</v>
      </c>
      <c r="Q65" s="84" t="e">
        <v>#REF!</v>
      </c>
      <c r="R65" s="84" t="s">
        <v>56</v>
      </c>
      <c r="S65" s="134">
        <v>1234</v>
      </c>
      <c r="T65" s="134">
        <v>226</v>
      </c>
      <c r="U65" s="134">
        <v>43</v>
      </c>
      <c r="V65" s="134">
        <v>2</v>
      </c>
      <c r="W65" s="134">
        <v>1505</v>
      </c>
    </row>
    <row r="66" spans="7:23" s="84" customFormat="1" hidden="1" x14ac:dyDescent="0.2">
      <c r="G66" s="131"/>
      <c r="H66" s="131"/>
      <c r="I66" s="131"/>
      <c r="J66" s="131"/>
      <c r="K66" s="131"/>
      <c r="L66" s="134">
        <v>0</v>
      </c>
      <c r="M66" s="84" t="b">
        <v>1</v>
      </c>
      <c r="N66" s="84" t="e">
        <v>#REF!</v>
      </c>
      <c r="O66" s="84" t="b">
        <v>1</v>
      </c>
      <c r="P66" s="84" t="e">
        <v>#REF!</v>
      </c>
      <c r="Q66" s="84" t="e">
        <v>#REF!</v>
      </c>
      <c r="R66" s="84" t="s">
        <v>70</v>
      </c>
      <c r="S66" s="134">
        <v>18</v>
      </c>
      <c r="T66" s="134">
        <v>8</v>
      </c>
      <c r="U66" s="134">
        <v>1</v>
      </c>
      <c r="V66" s="134">
        <v>0</v>
      </c>
      <c r="W66" s="134">
        <v>27</v>
      </c>
    </row>
    <row r="67" spans="7:23" s="84" customFormat="1" hidden="1" x14ac:dyDescent="0.2">
      <c r="G67" s="131"/>
      <c r="H67" s="131"/>
      <c r="I67" s="131"/>
      <c r="J67" s="131"/>
      <c r="K67" s="131"/>
      <c r="L67" s="134">
        <v>5</v>
      </c>
      <c r="M67" s="84" t="b">
        <v>1</v>
      </c>
      <c r="N67" s="84" t="e">
        <v>#REF!</v>
      </c>
      <c r="O67" s="84" t="b">
        <v>1</v>
      </c>
      <c r="P67" s="84" t="e">
        <v>#REF!</v>
      </c>
      <c r="Q67" s="84" t="e">
        <v>#REF!</v>
      </c>
      <c r="R67" s="84" t="s">
        <v>71</v>
      </c>
      <c r="S67" s="134">
        <v>82</v>
      </c>
      <c r="T67" s="134">
        <v>23</v>
      </c>
      <c r="U67" s="134">
        <v>6</v>
      </c>
      <c r="V67" s="134">
        <v>0</v>
      </c>
      <c r="W67" s="134">
        <v>111</v>
      </c>
    </row>
    <row r="68" spans="7:23" s="84" customFormat="1" hidden="1" x14ac:dyDescent="0.2">
      <c r="G68" s="131"/>
      <c r="H68" s="131"/>
      <c r="I68" s="131"/>
      <c r="J68" s="131"/>
      <c r="K68" s="131"/>
      <c r="L68" s="134">
        <v>9</v>
      </c>
      <c r="M68" s="84" t="b">
        <v>1</v>
      </c>
      <c r="N68" s="84" t="e">
        <v>#REF!</v>
      </c>
      <c r="O68" s="84" t="b">
        <v>1</v>
      </c>
      <c r="P68" s="84" t="e">
        <v>#REF!</v>
      </c>
      <c r="Q68" s="84" t="e">
        <v>#REF!</v>
      </c>
      <c r="R68" s="84" t="s">
        <v>72</v>
      </c>
      <c r="S68" s="134">
        <v>150</v>
      </c>
      <c r="T68" s="134">
        <v>23</v>
      </c>
      <c r="U68" s="134">
        <v>5</v>
      </c>
      <c r="V68" s="134">
        <v>0</v>
      </c>
      <c r="W68" s="134">
        <v>178</v>
      </c>
    </row>
    <row r="69" spans="7:23" s="84" customFormat="1" hidden="1" x14ac:dyDescent="0.2">
      <c r="G69" s="131"/>
      <c r="H69" s="131"/>
      <c r="I69" s="131"/>
      <c r="J69" s="131"/>
      <c r="K69" s="131"/>
      <c r="L69" s="134">
        <v>23</v>
      </c>
      <c r="M69" s="84" t="b">
        <v>1</v>
      </c>
      <c r="N69" s="84" t="e">
        <v>#REF!</v>
      </c>
      <c r="O69" s="84" t="b">
        <v>1</v>
      </c>
      <c r="P69" s="84" t="e">
        <v>#REF!</v>
      </c>
      <c r="Q69" s="84" t="e">
        <v>#REF!</v>
      </c>
      <c r="R69" s="84" t="s">
        <v>69</v>
      </c>
      <c r="S69" s="134">
        <v>298</v>
      </c>
      <c r="T69" s="134">
        <v>81</v>
      </c>
      <c r="U69" s="134">
        <v>32</v>
      </c>
      <c r="V69" s="134">
        <v>4</v>
      </c>
      <c r="W69" s="134">
        <v>415</v>
      </c>
    </row>
    <row r="70" spans="7:23" s="84" customFormat="1" hidden="1" x14ac:dyDescent="0.2">
      <c r="G70" s="131"/>
      <c r="H70" s="131"/>
      <c r="I70" s="131"/>
      <c r="J70" s="131"/>
      <c r="K70" s="131"/>
      <c r="L70" s="134">
        <v>17</v>
      </c>
      <c r="M70" s="84" t="b">
        <v>1</v>
      </c>
      <c r="N70" s="84" t="e">
        <v>#REF!</v>
      </c>
      <c r="O70" s="84" t="b">
        <v>1</v>
      </c>
      <c r="P70" s="84" t="e">
        <v>#REF!</v>
      </c>
      <c r="Q70" s="84" t="e">
        <v>#REF!</v>
      </c>
      <c r="R70" s="84" t="s">
        <v>55</v>
      </c>
      <c r="S70" s="134">
        <v>138</v>
      </c>
      <c r="T70" s="134">
        <v>29</v>
      </c>
      <c r="U70" s="134">
        <v>17</v>
      </c>
      <c r="V70" s="134">
        <v>5</v>
      </c>
      <c r="W70" s="134">
        <v>189</v>
      </c>
    </row>
    <row r="71" spans="7:23" s="84" customFormat="1" hidden="1" x14ac:dyDescent="0.2">
      <c r="G71" s="131"/>
      <c r="H71" s="131"/>
      <c r="I71" s="131"/>
      <c r="J71" s="131"/>
      <c r="K71" s="131"/>
      <c r="L71" s="134">
        <v>9</v>
      </c>
      <c r="M71" s="84" t="b">
        <v>1</v>
      </c>
      <c r="N71" s="84" t="e">
        <v>#REF!</v>
      </c>
      <c r="O71" s="84" t="b">
        <v>1</v>
      </c>
      <c r="P71" s="84" t="e">
        <v>#REF!</v>
      </c>
      <c r="Q71" s="84" t="e">
        <v>#REF!</v>
      </c>
      <c r="R71" s="84" t="s">
        <v>19</v>
      </c>
      <c r="S71" s="134">
        <v>78</v>
      </c>
      <c r="T71" s="134">
        <v>35</v>
      </c>
      <c r="U71" s="134">
        <v>8</v>
      </c>
      <c r="V71" s="134">
        <v>10</v>
      </c>
      <c r="W71" s="134">
        <v>131</v>
      </c>
    </row>
    <row r="72" spans="7:23" s="84" customFormat="1" hidden="1" x14ac:dyDescent="0.2">
      <c r="G72" s="131"/>
      <c r="H72" s="131"/>
      <c r="I72" s="131"/>
      <c r="J72" s="131"/>
      <c r="K72" s="131"/>
      <c r="L72" s="134">
        <v>34</v>
      </c>
      <c r="M72" s="84" t="b">
        <v>1</v>
      </c>
      <c r="N72" s="84" t="e">
        <v>#REF!</v>
      </c>
      <c r="O72" s="84" t="b">
        <v>1</v>
      </c>
      <c r="P72" s="84" t="e">
        <v>#REF!</v>
      </c>
      <c r="Q72" s="84" t="e">
        <v>#REF!</v>
      </c>
      <c r="R72" s="84" t="s">
        <v>73</v>
      </c>
      <c r="S72" s="134">
        <v>467</v>
      </c>
      <c r="T72" s="134">
        <v>74</v>
      </c>
      <c r="U72" s="134">
        <v>2</v>
      </c>
      <c r="V72" s="134">
        <v>2</v>
      </c>
      <c r="W72" s="134">
        <v>545</v>
      </c>
    </row>
    <row r="73" spans="7:23" s="84" customFormat="1" hidden="1" x14ac:dyDescent="0.2">
      <c r="G73" s="131"/>
      <c r="H73" s="131"/>
      <c r="I73" s="131"/>
      <c r="J73" s="131"/>
      <c r="K73" s="131"/>
      <c r="L73" s="134">
        <v>34</v>
      </c>
      <c r="M73" s="84" t="b">
        <v>1</v>
      </c>
      <c r="N73" s="84" t="e">
        <v>#REF!</v>
      </c>
      <c r="O73" s="84" t="b">
        <v>1</v>
      </c>
      <c r="P73" s="84" t="e">
        <v>#REF!</v>
      </c>
      <c r="Q73" s="84" t="e">
        <v>#REF!</v>
      </c>
      <c r="R73" s="84" t="s">
        <v>68</v>
      </c>
      <c r="S73" s="134">
        <v>407</v>
      </c>
      <c r="T73" s="134">
        <v>66</v>
      </c>
      <c r="U73" s="134">
        <v>14</v>
      </c>
      <c r="V73" s="134">
        <v>3</v>
      </c>
      <c r="W73" s="134">
        <v>490</v>
      </c>
    </row>
    <row r="74" spans="7:23" s="84" customFormat="1" hidden="1" x14ac:dyDescent="0.2">
      <c r="G74" s="131"/>
      <c r="H74" s="131"/>
      <c r="I74" s="131"/>
      <c r="J74" s="131"/>
      <c r="K74" s="131"/>
      <c r="L74" s="134">
        <v>35</v>
      </c>
      <c r="M74" s="84" t="b">
        <v>1</v>
      </c>
      <c r="N74" s="84" t="e">
        <v>#REF!</v>
      </c>
      <c r="O74" s="84" t="b">
        <v>1</v>
      </c>
      <c r="P74" s="84" t="e">
        <v>#REF!</v>
      </c>
      <c r="Q74" s="84" t="e">
        <v>#REF!</v>
      </c>
      <c r="R74" s="84" t="s">
        <v>63</v>
      </c>
      <c r="S74" s="134">
        <v>676</v>
      </c>
      <c r="T74" s="134">
        <v>108</v>
      </c>
      <c r="U74" s="134">
        <v>34</v>
      </c>
      <c r="V74" s="134">
        <v>4</v>
      </c>
      <c r="W74" s="134">
        <v>822</v>
      </c>
    </row>
    <row r="75" spans="7:23" s="84" customFormat="1" hidden="1" x14ac:dyDescent="0.2">
      <c r="G75" s="131"/>
      <c r="H75" s="131"/>
      <c r="I75" s="131"/>
      <c r="J75" s="131"/>
      <c r="K75" s="131"/>
      <c r="L75" s="135">
        <v>732</v>
      </c>
      <c r="M75" s="136" t="b">
        <v>1</v>
      </c>
      <c r="N75" s="136" t="e">
        <v>#REF!</v>
      </c>
      <c r="O75" s="136" t="b">
        <v>1</v>
      </c>
      <c r="P75" s="136" t="e">
        <v>#REF!</v>
      </c>
      <c r="Q75" s="136" t="e">
        <v>#REF!</v>
      </c>
      <c r="R75" s="136" t="s">
        <v>16</v>
      </c>
      <c r="S75" s="135">
        <v>11859</v>
      </c>
      <c r="T75" s="135">
        <v>2306</v>
      </c>
      <c r="U75" s="136">
        <v>456</v>
      </c>
      <c r="V75" s="136">
        <v>79</v>
      </c>
      <c r="W75" s="135">
        <v>14700</v>
      </c>
    </row>
    <row r="76" spans="7:23" s="84" customFormat="1" hidden="1" x14ac:dyDescent="0.2">
      <c r="G76" s="131"/>
      <c r="H76" s="131"/>
      <c r="I76" s="131"/>
      <c r="J76" s="131"/>
      <c r="K76" s="131"/>
    </row>
    <row r="77" spans="7:23" s="84" customFormat="1" hidden="1" x14ac:dyDescent="0.2">
      <c r="G77" s="131"/>
      <c r="H77" s="131"/>
      <c r="I77" s="131"/>
      <c r="J77" s="131"/>
      <c r="K77" s="131"/>
    </row>
    <row r="78" spans="7:23" s="84" customFormat="1" hidden="1" x14ac:dyDescent="0.2">
      <c r="G78" s="131"/>
      <c r="H78" s="131"/>
      <c r="I78" s="131"/>
      <c r="J78" s="131"/>
      <c r="K78" s="131"/>
    </row>
    <row r="79" spans="7:23" s="84" customFormat="1" hidden="1" x14ac:dyDescent="0.2">
      <c r="G79" s="131"/>
      <c r="H79" s="131"/>
      <c r="I79" s="131"/>
      <c r="J79" s="131"/>
      <c r="K79" s="131"/>
    </row>
    <row r="80" spans="7:23" s="84" customFormat="1" hidden="1" x14ac:dyDescent="0.2">
      <c r="G80" s="131"/>
      <c r="H80" s="131"/>
      <c r="I80" s="131"/>
      <c r="J80" s="131"/>
      <c r="K80" s="131"/>
    </row>
    <row r="81" spans="7:11" s="84" customFormat="1" hidden="1" x14ac:dyDescent="0.2">
      <c r="G81" s="131"/>
      <c r="H81" s="131"/>
      <c r="I81" s="131"/>
      <c r="J81" s="131"/>
      <c r="K81" s="131"/>
    </row>
    <row r="82" spans="7:11" s="84" customFormat="1" hidden="1" x14ac:dyDescent="0.2">
      <c r="G82" s="131"/>
      <c r="H82" s="131"/>
      <c r="I82" s="131"/>
      <c r="J82" s="131"/>
      <c r="K82" s="131"/>
    </row>
    <row r="83" spans="7:11" s="84" customFormat="1" hidden="1" x14ac:dyDescent="0.2">
      <c r="G83" s="131"/>
      <c r="H83" s="131"/>
      <c r="I83" s="131"/>
      <c r="J83" s="131"/>
      <c r="K83" s="131"/>
    </row>
    <row r="84" spans="7:11" s="84" customFormat="1" hidden="1" x14ac:dyDescent="0.2">
      <c r="G84" s="131"/>
      <c r="H84" s="131"/>
      <c r="I84" s="131"/>
      <c r="J84" s="131"/>
      <c r="K84" s="131"/>
    </row>
    <row r="85" spans="7:11" s="84" customFormat="1" hidden="1" x14ac:dyDescent="0.2">
      <c r="G85" s="131"/>
      <c r="H85" s="131"/>
      <c r="I85" s="131"/>
      <c r="J85" s="131"/>
      <c r="K85" s="131"/>
    </row>
    <row r="86" spans="7:11" s="84" customFormat="1" hidden="1" x14ac:dyDescent="0.2">
      <c r="G86" s="131"/>
      <c r="H86" s="131"/>
      <c r="I86" s="131"/>
      <c r="J86" s="131"/>
      <c r="K86" s="131"/>
    </row>
    <row r="87" spans="7:11" s="84" customFormat="1" hidden="1" x14ac:dyDescent="0.2">
      <c r="G87" s="131"/>
      <c r="H87" s="131"/>
      <c r="I87" s="131"/>
      <c r="J87" s="131"/>
      <c r="K87" s="131"/>
    </row>
    <row r="88" spans="7:11" s="84" customFormat="1" hidden="1" x14ac:dyDescent="0.2">
      <c r="G88" s="131"/>
      <c r="H88" s="131"/>
      <c r="I88" s="131"/>
      <c r="J88" s="131"/>
      <c r="K88" s="131"/>
    </row>
    <row r="89" spans="7:11" s="84" customFormat="1" hidden="1" x14ac:dyDescent="0.2">
      <c r="G89" s="131"/>
      <c r="H89" s="131"/>
      <c r="I89" s="131"/>
      <c r="J89" s="131"/>
      <c r="K89" s="131"/>
    </row>
    <row r="90" spans="7:11" s="84" customFormat="1" hidden="1" x14ac:dyDescent="0.2">
      <c r="G90" s="131"/>
      <c r="H90" s="131"/>
      <c r="I90" s="131"/>
      <c r="J90" s="131"/>
      <c r="K90" s="131"/>
    </row>
    <row r="91" spans="7:11" s="84" customFormat="1" hidden="1" x14ac:dyDescent="0.2">
      <c r="G91" s="131"/>
      <c r="H91" s="131"/>
      <c r="I91" s="131"/>
      <c r="J91" s="131"/>
      <c r="K91" s="131"/>
    </row>
    <row r="92" spans="7:11" s="84" customFormat="1" hidden="1" x14ac:dyDescent="0.2">
      <c r="G92" s="131"/>
      <c r="H92" s="131"/>
      <c r="I92" s="131"/>
      <c r="J92" s="131"/>
      <c r="K92" s="131"/>
    </row>
    <row r="93" spans="7:11" s="84" customFormat="1" hidden="1" x14ac:dyDescent="0.2">
      <c r="G93" s="131"/>
      <c r="H93" s="131"/>
      <c r="I93" s="131"/>
      <c r="J93" s="131"/>
      <c r="K93" s="131"/>
    </row>
    <row r="94" spans="7:11" s="84" customFormat="1" hidden="1" x14ac:dyDescent="0.2">
      <c r="G94" s="131"/>
      <c r="H94" s="131"/>
      <c r="I94" s="131"/>
      <c r="J94" s="131"/>
      <c r="K94" s="131"/>
    </row>
    <row r="95" spans="7:11" s="84" customFormat="1" hidden="1" x14ac:dyDescent="0.2">
      <c r="G95" s="131"/>
      <c r="H95" s="131"/>
      <c r="I95" s="131"/>
      <c r="J95" s="131"/>
      <c r="K95" s="131"/>
    </row>
    <row r="96" spans="7:11" s="84" customFormat="1" hidden="1" x14ac:dyDescent="0.2">
      <c r="G96" s="131"/>
      <c r="H96" s="131"/>
      <c r="I96" s="131"/>
      <c r="J96" s="131"/>
      <c r="K96" s="131"/>
    </row>
    <row r="97" spans="7:11" s="84" customFormat="1" hidden="1" x14ac:dyDescent="0.2">
      <c r="G97" s="131"/>
      <c r="H97" s="131"/>
      <c r="I97" s="131"/>
      <c r="J97" s="131"/>
      <c r="K97" s="131"/>
    </row>
    <row r="98" spans="7:11" s="84" customFormat="1" hidden="1" x14ac:dyDescent="0.2">
      <c r="G98" s="131"/>
      <c r="H98" s="131"/>
      <c r="I98" s="131"/>
      <c r="J98" s="131"/>
      <c r="K98" s="131"/>
    </row>
    <row r="99" spans="7:11" s="84" customFormat="1" hidden="1" x14ac:dyDescent="0.2">
      <c r="G99" s="131"/>
      <c r="H99" s="131"/>
      <c r="I99" s="131"/>
      <c r="J99" s="131"/>
      <c r="K99" s="131"/>
    </row>
    <row r="100" spans="7:11" s="84" customFormat="1" hidden="1" x14ac:dyDescent="0.2">
      <c r="G100" s="131"/>
      <c r="H100" s="131"/>
      <c r="I100" s="131"/>
      <c r="J100" s="131"/>
      <c r="K100" s="131"/>
    </row>
    <row r="101" spans="7:11" s="84" customFormat="1" hidden="1" x14ac:dyDescent="0.2">
      <c r="G101" s="131"/>
      <c r="H101" s="131"/>
      <c r="I101" s="131"/>
      <c r="J101" s="131"/>
      <c r="K101" s="131"/>
    </row>
    <row r="102" spans="7:11" s="84" customFormat="1" hidden="1" x14ac:dyDescent="0.2">
      <c r="G102" s="131"/>
      <c r="H102" s="131"/>
      <c r="I102" s="131"/>
      <c r="J102" s="131"/>
      <c r="K102" s="131"/>
    </row>
    <row r="103" spans="7:11" s="84" customFormat="1" hidden="1" x14ac:dyDescent="0.2">
      <c r="G103" s="131"/>
      <c r="H103" s="131"/>
      <c r="I103" s="131"/>
      <c r="J103" s="131"/>
      <c r="K103" s="131"/>
    </row>
    <row r="104" spans="7:11" s="84" customFormat="1" hidden="1" x14ac:dyDescent="0.2">
      <c r="G104" s="131"/>
      <c r="H104" s="131"/>
      <c r="I104" s="131"/>
      <c r="J104" s="131"/>
      <c r="K104" s="131"/>
    </row>
    <row r="105" spans="7:11" s="84" customFormat="1" hidden="1" x14ac:dyDescent="0.2">
      <c r="G105" s="131"/>
      <c r="H105" s="131"/>
      <c r="I105" s="131"/>
      <c r="J105" s="131"/>
      <c r="K105" s="131"/>
    </row>
    <row r="106" spans="7:11" s="84" customFormat="1" hidden="1" x14ac:dyDescent="0.2">
      <c r="G106" s="131"/>
      <c r="H106" s="131"/>
      <c r="I106" s="131"/>
      <c r="J106" s="131"/>
      <c r="K106" s="131"/>
    </row>
    <row r="107" spans="7:11" s="84" customFormat="1" hidden="1" x14ac:dyDescent="0.2">
      <c r="G107" s="131"/>
      <c r="H107" s="131"/>
      <c r="I107" s="131"/>
      <c r="J107" s="131"/>
      <c r="K107" s="131"/>
    </row>
    <row r="108" spans="7:11" s="84" customFormat="1" hidden="1" x14ac:dyDescent="0.2">
      <c r="G108" s="131"/>
      <c r="H108" s="131"/>
      <c r="I108" s="131"/>
      <c r="J108" s="131"/>
      <c r="K108" s="131"/>
    </row>
    <row r="109" spans="7:11" s="84" customFormat="1" hidden="1" x14ac:dyDescent="0.2">
      <c r="G109" s="131"/>
      <c r="H109" s="131"/>
      <c r="I109" s="131"/>
      <c r="J109" s="131"/>
      <c r="K109" s="131"/>
    </row>
    <row r="110" spans="7:11" s="84" customFormat="1" hidden="1" x14ac:dyDescent="0.2">
      <c r="G110" s="131"/>
      <c r="H110" s="131"/>
      <c r="I110" s="131"/>
      <c r="J110" s="131"/>
      <c r="K110" s="131"/>
    </row>
    <row r="111" spans="7:11" s="84" customFormat="1" hidden="1" x14ac:dyDescent="0.2">
      <c r="G111" s="131"/>
      <c r="H111" s="131"/>
      <c r="I111" s="131"/>
      <c r="J111" s="131"/>
      <c r="K111" s="131"/>
    </row>
    <row r="112" spans="7:11" s="84" customFormat="1" hidden="1" x14ac:dyDescent="0.2">
      <c r="G112" s="131"/>
      <c r="H112" s="131"/>
      <c r="I112" s="131"/>
      <c r="J112" s="131"/>
      <c r="K112" s="131"/>
    </row>
    <row r="113" spans="7:11" s="84" customFormat="1" hidden="1" x14ac:dyDescent="0.2">
      <c r="G113" s="131"/>
      <c r="H113" s="131"/>
      <c r="I113" s="131"/>
      <c r="J113" s="131"/>
      <c r="K113" s="131"/>
    </row>
    <row r="114" spans="7:11" s="84" customFormat="1" hidden="1" x14ac:dyDescent="0.2">
      <c r="G114" s="131"/>
      <c r="H114" s="131"/>
      <c r="I114" s="131"/>
      <c r="J114" s="131"/>
      <c r="K114" s="131"/>
    </row>
    <row r="115" spans="7:11" s="84" customFormat="1" hidden="1" x14ac:dyDescent="0.2">
      <c r="G115" s="131"/>
      <c r="H115" s="131"/>
      <c r="I115" s="131"/>
      <c r="J115" s="131"/>
      <c r="K115" s="131"/>
    </row>
    <row r="116" spans="7:11" s="84" customFormat="1" hidden="1" x14ac:dyDescent="0.2">
      <c r="G116" s="131"/>
      <c r="H116" s="131"/>
      <c r="I116" s="131"/>
      <c r="J116" s="131"/>
      <c r="K116" s="131"/>
    </row>
    <row r="117" spans="7:11" s="84" customFormat="1" hidden="1" x14ac:dyDescent="0.2">
      <c r="G117" s="131"/>
      <c r="H117" s="131"/>
      <c r="I117" s="131"/>
      <c r="J117" s="131"/>
      <c r="K117" s="131"/>
    </row>
    <row r="118" spans="7:11" s="84" customFormat="1" hidden="1" x14ac:dyDescent="0.2">
      <c r="G118" s="131"/>
      <c r="H118" s="131"/>
      <c r="I118" s="131"/>
      <c r="J118" s="131"/>
      <c r="K118" s="131"/>
    </row>
    <row r="119" spans="7:11" s="84" customFormat="1" hidden="1" x14ac:dyDescent="0.2">
      <c r="G119" s="131"/>
      <c r="H119" s="131"/>
      <c r="I119" s="131"/>
      <c r="J119" s="131"/>
      <c r="K119" s="131"/>
    </row>
    <row r="120" spans="7:11" s="84" customFormat="1" hidden="1" x14ac:dyDescent="0.2">
      <c r="G120" s="131"/>
      <c r="H120" s="131"/>
      <c r="I120" s="131"/>
      <c r="J120" s="131"/>
      <c r="K120" s="131"/>
    </row>
    <row r="121" spans="7:11" s="84" customFormat="1" hidden="1" x14ac:dyDescent="0.2">
      <c r="G121" s="131"/>
      <c r="H121" s="131"/>
      <c r="I121" s="131"/>
      <c r="J121" s="131"/>
      <c r="K121" s="131"/>
    </row>
    <row r="122" spans="7:11" s="84" customFormat="1" hidden="1" x14ac:dyDescent="0.2">
      <c r="G122" s="131"/>
      <c r="H122" s="131"/>
      <c r="I122" s="131"/>
      <c r="J122" s="131"/>
      <c r="K122" s="131"/>
    </row>
    <row r="123" spans="7:11" s="84" customFormat="1" hidden="1" x14ac:dyDescent="0.2">
      <c r="G123" s="131"/>
      <c r="H123" s="131"/>
      <c r="I123" s="131"/>
      <c r="J123" s="131"/>
      <c r="K123" s="131"/>
    </row>
    <row r="124" spans="7:11" s="84" customFormat="1" hidden="1" x14ac:dyDescent="0.2">
      <c r="G124" s="131"/>
      <c r="H124" s="131"/>
      <c r="I124" s="131"/>
      <c r="J124" s="131"/>
      <c r="K124" s="131"/>
    </row>
    <row r="125" spans="7:11" s="84" customFormat="1" hidden="1" x14ac:dyDescent="0.2">
      <c r="G125" s="131"/>
      <c r="H125" s="131"/>
      <c r="I125" s="131"/>
      <c r="J125" s="131"/>
      <c r="K125" s="131"/>
    </row>
    <row r="126" spans="7:11" s="84" customFormat="1" hidden="1" x14ac:dyDescent="0.2">
      <c r="G126" s="131"/>
      <c r="H126" s="131"/>
      <c r="I126" s="131"/>
      <c r="J126" s="131"/>
      <c r="K126" s="131"/>
    </row>
    <row r="127" spans="7:11" s="84" customFormat="1" hidden="1" x14ac:dyDescent="0.2">
      <c r="G127" s="131"/>
      <c r="H127" s="131"/>
      <c r="I127" s="131"/>
      <c r="J127" s="131"/>
      <c r="K127" s="131"/>
    </row>
    <row r="128" spans="7:11" s="84" customFormat="1" hidden="1" x14ac:dyDescent="0.2">
      <c r="G128" s="131"/>
      <c r="H128" s="131"/>
      <c r="I128" s="131"/>
      <c r="J128" s="131"/>
      <c r="K128" s="131"/>
    </row>
    <row r="129" spans="7:11" s="84" customFormat="1" hidden="1" x14ac:dyDescent="0.2">
      <c r="G129" s="131"/>
      <c r="H129" s="131"/>
      <c r="I129" s="131"/>
      <c r="J129" s="131"/>
      <c r="K129" s="131"/>
    </row>
    <row r="130" spans="7:11" s="84" customFormat="1" hidden="1" x14ac:dyDescent="0.2">
      <c r="G130" s="131"/>
      <c r="H130" s="131"/>
      <c r="I130" s="131"/>
      <c r="J130" s="131"/>
      <c r="K130" s="131"/>
    </row>
    <row r="131" spans="7:11" s="84" customFormat="1" hidden="1" x14ac:dyDescent="0.2">
      <c r="G131" s="131"/>
      <c r="H131" s="131"/>
      <c r="I131" s="131"/>
      <c r="J131" s="131"/>
      <c r="K131" s="131"/>
    </row>
    <row r="132" spans="7:11" s="84" customFormat="1" hidden="1" x14ac:dyDescent="0.2">
      <c r="G132" s="131"/>
      <c r="H132" s="131"/>
      <c r="I132" s="131"/>
      <c r="J132" s="131"/>
      <c r="K132" s="131"/>
    </row>
    <row r="133" spans="7:11" s="84" customFormat="1" hidden="1" x14ac:dyDescent="0.2">
      <c r="G133" s="131"/>
      <c r="H133" s="131"/>
      <c r="I133" s="131"/>
      <c r="J133" s="131"/>
      <c r="K133" s="131"/>
    </row>
    <row r="134" spans="7:11" s="84" customFormat="1" hidden="1" x14ac:dyDescent="0.2">
      <c r="G134" s="131"/>
      <c r="H134" s="131"/>
      <c r="I134" s="131"/>
      <c r="J134" s="131"/>
      <c r="K134" s="131"/>
    </row>
    <row r="135" spans="7:11" s="84" customFormat="1" hidden="1" x14ac:dyDescent="0.2">
      <c r="G135" s="131"/>
      <c r="H135" s="131"/>
      <c r="I135" s="131"/>
      <c r="J135" s="131"/>
      <c r="K135" s="131"/>
    </row>
    <row r="136" spans="7:11" s="84" customFormat="1" hidden="1" x14ac:dyDescent="0.2">
      <c r="G136" s="131"/>
      <c r="H136" s="131"/>
      <c r="I136" s="131"/>
      <c r="J136" s="131"/>
      <c r="K136" s="131"/>
    </row>
    <row r="137" spans="7:11" s="84" customFormat="1" hidden="1" x14ac:dyDescent="0.2">
      <c r="G137" s="131"/>
      <c r="H137" s="131"/>
      <c r="I137" s="131"/>
      <c r="J137" s="131"/>
      <c r="K137" s="131"/>
    </row>
    <row r="138" spans="7:11" s="84" customFormat="1" hidden="1" x14ac:dyDescent="0.2">
      <c r="G138" s="131"/>
      <c r="H138" s="131"/>
      <c r="I138" s="131"/>
      <c r="J138" s="131"/>
      <c r="K138" s="131"/>
    </row>
    <row r="139" spans="7:11" s="84" customFormat="1" hidden="1" x14ac:dyDescent="0.2">
      <c r="G139" s="131"/>
      <c r="H139" s="131"/>
      <c r="I139" s="131"/>
      <c r="J139" s="131"/>
      <c r="K139" s="131"/>
    </row>
    <row r="140" spans="7:11" s="84" customFormat="1" hidden="1" x14ac:dyDescent="0.2">
      <c r="G140" s="131"/>
      <c r="H140" s="131"/>
      <c r="I140" s="131"/>
      <c r="J140" s="131"/>
      <c r="K140" s="131"/>
    </row>
    <row r="141" spans="7:11" s="84" customFormat="1" hidden="1" x14ac:dyDescent="0.2">
      <c r="G141" s="131"/>
      <c r="H141" s="131"/>
      <c r="I141" s="131"/>
      <c r="J141" s="131"/>
      <c r="K141" s="131"/>
    </row>
    <row r="142" spans="7:11" s="84" customFormat="1" hidden="1" x14ac:dyDescent="0.2">
      <c r="G142" s="131"/>
      <c r="H142" s="131"/>
      <c r="I142" s="131"/>
      <c r="J142" s="131"/>
      <c r="K142" s="131"/>
    </row>
    <row r="143" spans="7:11" s="84" customFormat="1" hidden="1" x14ac:dyDescent="0.2">
      <c r="G143" s="131"/>
      <c r="H143" s="131"/>
      <c r="I143" s="131"/>
      <c r="J143" s="131"/>
      <c r="K143" s="131"/>
    </row>
    <row r="144" spans="7:11" s="84" customFormat="1" hidden="1" x14ac:dyDescent="0.2">
      <c r="G144" s="131"/>
      <c r="H144" s="131"/>
      <c r="I144" s="131"/>
      <c r="J144" s="131"/>
      <c r="K144" s="131"/>
    </row>
    <row r="145" spans="7:11" s="84" customFormat="1" hidden="1" x14ac:dyDescent="0.2">
      <c r="G145" s="131"/>
      <c r="H145" s="131"/>
      <c r="I145" s="131"/>
      <c r="J145" s="131"/>
      <c r="K145" s="131"/>
    </row>
    <row r="146" spans="7:11" s="84" customFormat="1" hidden="1" x14ac:dyDescent="0.2">
      <c r="G146" s="131"/>
      <c r="H146" s="131"/>
      <c r="I146" s="131"/>
      <c r="J146" s="131"/>
      <c r="K146" s="131"/>
    </row>
    <row r="147" spans="7:11" s="84" customFormat="1" hidden="1" x14ac:dyDescent="0.2">
      <c r="G147" s="131"/>
      <c r="H147" s="131"/>
      <c r="I147" s="131"/>
      <c r="J147" s="131"/>
      <c r="K147" s="131"/>
    </row>
    <row r="148" spans="7:11" s="84" customFormat="1" hidden="1" x14ac:dyDescent="0.2">
      <c r="G148" s="131"/>
      <c r="H148" s="131"/>
      <c r="I148" s="131"/>
      <c r="J148" s="131"/>
      <c r="K148" s="131"/>
    </row>
    <row r="149" spans="7:11" s="84" customFormat="1" hidden="1" x14ac:dyDescent="0.2">
      <c r="G149" s="131"/>
      <c r="H149" s="131"/>
      <c r="I149" s="131"/>
      <c r="J149" s="131"/>
      <c r="K149" s="131"/>
    </row>
    <row r="150" spans="7:11" s="84" customFormat="1" hidden="1" x14ac:dyDescent="0.2">
      <c r="G150" s="131"/>
      <c r="H150" s="131"/>
      <c r="I150" s="131"/>
      <c r="J150" s="131"/>
      <c r="K150" s="131"/>
    </row>
    <row r="151" spans="7:11" s="84" customFormat="1" hidden="1" x14ac:dyDescent="0.2">
      <c r="G151" s="131"/>
      <c r="H151" s="131"/>
      <c r="I151" s="131"/>
      <c r="J151" s="131"/>
      <c r="K151" s="131"/>
    </row>
    <row r="152" spans="7:11" s="84" customFormat="1" hidden="1" x14ac:dyDescent="0.2">
      <c r="G152" s="131"/>
      <c r="H152" s="131"/>
      <c r="I152" s="131"/>
      <c r="J152" s="131"/>
      <c r="K152" s="131"/>
    </row>
    <row r="153" spans="7:11" s="84" customFormat="1" hidden="1" x14ac:dyDescent="0.2">
      <c r="G153" s="131"/>
      <c r="H153" s="131"/>
      <c r="I153" s="131"/>
      <c r="J153" s="131"/>
      <c r="K153" s="131"/>
    </row>
    <row r="154" spans="7:11" s="84" customFormat="1" hidden="1" x14ac:dyDescent="0.2">
      <c r="G154" s="131"/>
      <c r="H154" s="131"/>
      <c r="I154" s="131"/>
      <c r="J154" s="131"/>
      <c r="K154" s="131"/>
    </row>
    <row r="155" spans="7:11" s="84" customFormat="1" hidden="1" x14ac:dyDescent="0.2">
      <c r="G155" s="131"/>
      <c r="H155" s="131"/>
      <c r="I155" s="131"/>
      <c r="J155" s="131"/>
      <c r="K155" s="131"/>
    </row>
    <row r="156" spans="7:11" s="84" customFormat="1" hidden="1" x14ac:dyDescent="0.2">
      <c r="G156" s="131"/>
      <c r="H156" s="131"/>
      <c r="I156" s="131"/>
      <c r="J156" s="131"/>
      <c r="K156" s="131"/>
    </row>
    <row r="157" spans="7:11" s="84" customFormat="1" hidden="1" x14ac:dyDescent="0.2">
      <c r="G157" s="131"/>
      <c r="H157" s="131"/>
      <c r="I157" s="131"/>
      <c r="J157" s="131"/>
      <c r="K157" s="131"/>
    </row>
    <row r="158" spans="7:11" s="84" customFormat="1" hidden="1" x14ac:dyDescent="0.2">
      <c r="G158" s="131"/>
      <c r="H158" s="131"/>
      <c r="I158" s="131"/>
      <c r="J158" s="131"/>
      <c r="K158" s="131"/>
    </row>
    <row r="159" spans="7:11" s="84" customFormat="1" hidden="1" x14ac:dyDescent="0.2">
      <c r="G159" s="131"/>
      <c r="H159" s="131"/>
      <c r="I159" s="131"/>
      <c r="J159" s="131"/>
      <c r="K159" s="131"/>
    </row>
    <row r="160" spans="7:11" s="84" customFormat="1" hidden="1" x14ac:dyDescent="0.2">
      <c r="G160" s="131"/>
      <c r="H160" s="131"/>
      <c r="I160" s="131"/>
      <c r="J160" s="131"/>
      <c r="K160" s="131"/>
    </row>
    <row r="161" spans="7:11" s="84" customFormat="1" hidden="1" x14ac:dyDescent="0.2">
      <c r="G161" s="131"/>
      <c r="H161" s="131"/>
      <c r="I161" s="131"/>
      <c r="J161" s="131"/>
      <c r="K161" s="131"/>
    </row>
    <row r="162" spans="7:11" s="84" customFormat="1" hidden="1" x14ac:dyDescent="0.2">
      <c r="G162" s="131"/>
      <c r="H162" s="131"/>
      <c r="I162" s="131"/>
      <c r="J162" s="131"/>
      <c r="K162" s="131"/>
    </row>
    <row r="163" spans="7:11" s="84" customFormat="1" hidden="1" x14ac:dyDescent="0.2">
      <c r="G163" s="131"/>
      <c r="H163" s="131"/>
      <c r="I163" s="131"/>
      <c r="J163" s="131"/>
      <c r="K163" s="131"/>
    </row>
    <row r="164" spans="7:11" s="84" customFormat="1" hidden="1" x14ac:dyDescent="0.2">
      <c r="G164" s="131"/>
      <c r="H164" s="131"/>
      <c r="I164" s="131"/>
      <c r="J164" s="131"/>
      <c r="K164" s="131"/>
    </row>
    <row r="165" spans="7:11" s="84" customFormat="1" hidden="1" x14ac:dyDescent="0.2">
      <c r="G165" s="131"/>
      <c r="H165" s="131"/>
      <c r="I165" s="131"/>
      <c r="J165" s="131"/>
      <c r="K165" s="131"/>
    </row>
    <row r="166" spans="7:11" s="84" customFormat="1" hidden="1" x14ac:dyDescent="0.2">
      <c r="G166" s="131"/>
      <c r="H166" s="131"/>
      <c r="I166" s="131"/>
      <c r="J166" s="131"/>
      <c r="K166" s="131"/>
    </row>
    <row r="167" spans="7:11" s="84" customFormat="1" hidden="1" x14ac:dyDescent="0.2">
      <c r="G167" s="131"/>
      <c r="H167" s="131"/>
      <c r="I167" s="131"/>
      <c r="J167" s="131"/>
      <c r="K167" s="131"/>
    </row>
    <row r="168" spans="7:11" s="84" customFormat="1" hidden="1" x14ac:dyDescent="0.2">
      <c r="G168" s="131"/>
      <c r="H168" s="131"/>
      <c r="I168" s="131"/>
      <c r="J168" s="131"/>
      <c r="K168" s="131"/>
    </row>
    <row r="169" spans="7:11" s="84" customFormat="1" hidden="1" x14ac:dyDescent="0.2">
      <c r="G169" s="131"/>
      <c r="H169" s="131"/>
      <c r="I169" s="131"/>
      <c r="J169" s="131"/>
      <c r="K169" s="131"/>
    </row>
    <row r="170" spans="7:11" s="84" customFormat="1" hidden="1" x14ac:dyDescent="0.2">
      <c r="G170" s="131"/>
      <c r="H170" s="131"/>
      <c r="I170" s="131"/>
      <c r="J170" s="131"/>
      <c r="K170" s="131"/>
    </row>
    <row r="171" spans="7:11" s="84" customFormat="1" hidden="1" x14ac:dyDescent="0.2">
      <c r="G171" s="131"/>
      <c r="H171" s="131"/>
      <c r="I171" s="131"/>
      <c r="J171" s="131"/>
      <c r="K171" s="131"/>
    </row>
    <row r="172" spans="7:11" s="84" customFormat="1" hidden="1" x14ac:dyDescent="0.2">
      <c r="G172" s="131"/>
      <c r="H172" s="131"/>
      <c r="I172" s="131"/>
      <c r="J172" s="131"/>
      <c r="K172" s="131"/>
    </row>
    <row r="173" spans="7:11" s="84" customFormat="1" hidden="1" x14ac:dyDescent="0.2">
      <c r="G173" s="131"/>
      <c r="H173" s="131"/>
      <c r="I173" s="131"/>
      <c r="J173" s="131"/>
      <c r="K173" s="131"/>
    </row>
    <row r="174" spans="7:11" s="84" customFormat="1" hidden="1" x14ac:dyDescent="0.2">
      <c r="G174" s="131"/>
      <c r="H174" s="131"/>
      <c r="I174" s="131"/>
      <c r="J174" s="131"/>
      <c r="K174" s="131"/>
    </row>
    <row r="175" spans="7:11" s="84" customFormat="1" hidden="1" x14ac:dyDescent="0.2">
      <c r="G175" s="131"/>
      <c r="H175" s="131"/>
      <c r="I175" s="131"/>
      <c r="J175" s="131"/>
      <c r="K175" s="131"/>
    </row>
    <row r="176" spans="7:11" s="84" customFormat="1" hidden="1" x14ac:dyDescent="0.2">
      <c r="G176" s="131"/>
      <c r="H176" s="131"/>
      <c r="I176" s="131"/>
      <c r="J176" s="131"/>
      <c r="K176" s="131"/>
    </row>
    <row r="177" spans="7:11" s="84" customFormat="1" hidden="1" x14ac:dyDescent="0.2">
      <c r="G177" s="131"/>
      <c r="H177" s="131"/>
      <c r="I177" s="131"/>
      <c r="J177" s="131"/>
      <c r="K177" s="131"/>
    </row>
    <row r="178" spans="7:11" s="84" customFormat="1" hidden="1" x14ac:dyDescent="0.2">
      <c r="G178" s="131"/>
      <c r="H178" s="131"/>
      <c r="I178" s="131"/>
      <c r="J178" s="131"/>
      <c r="K178" s="131"/>
    </row>
    <row r="179" spans="7:11" s="84" customFormat="1" hidden="1" x14ac:dyDescent="0.2">
      <c r="G179" s="131"/>
      <c r="H179" s="131"/>
      <c r="I179" s="131"/>
      <c r="J179" s="131"/>
      <c r="K179" s="131"/>
    </row>
    <row r="180" spans="7:11" s="84" customFormat="1" hidden="1" x14ac:dyDescent="0.2">
      <c r="G180" s="131"/>
      <c r="H180" s="131"/>
      <c r="I180" s="131"/>
      <c r="J180" s="131"/>
      <c r="K180" s="131"/>
    </row>
    <row r="181" spans="7:11" s="84" customFormat="1" hidden="1" x14ac:dyDescent="0.2">
      <c r="G181" s="131"/>
      <c r="H181" s="131"/>
      <c r="I181" s="131"/>
      <c r="J181" s="131"/>
      <c r="K181" s="131"/>
    </row>
  </sheetData>
  <mergeCells count="6">
    <mergeCell ref="S46:W46"/>
    <mergeCell ref="B2:F2"/>
    <mergeCell ref="B3:B4"/>
    <mergeCell ref="C3:F3"/>
    <mergeCell ref="N3:R3"/>
    <mergeCell ref="S3:W3"/>
  </mergeCells>
  <conditionalFormatting sqref="C5:F5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7:F7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F9">
    <cfRule type="iconSet" priority="1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:F6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8:F8">
    <cfRule type="iconSet" priority="1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0:F10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1:F11 C15:F15 C19:F19 C25:F25 C33:F33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3:F13 C23:F23 C31:F31 C17:F17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2:F12 C16:F16 C22:F22 C26:F26 C30:F30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8:F18 C24:F24 C32:F32 C28:F28 C14:F14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1:F21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0:F20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7:F27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9:F29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tabColor theme="4"/>
  </sheetPr>
  <dimension ref="A1:AG332"/>
  <sheetViews>
    <sheetView showGridLines="0" showRowColHeaders="0" zoomScaleNormal="100" zoomScaleSheetLayoutView="100" workbookViewId="0">
      <selection activeCell="L8" sqref="L8"/>
    </sheetView>
  </sheetViews>
  <sheetFormatPr defaultColWidth="0" defaultRowHeight="12.75" zeroHeight="1" x14ac:dyDescent="0.2"/>
  <cols>
    <col min="1" max="1" width="3.42578125" style="59" customWidth="1"/>
    <col min="2" max="2" width="27.140625" style="87" bestFit="1" customWidth="1"/>
    <col min="3" max="4" width="9.7109375" style="59" customWidth="1"/>
    <col min="5" max="5" width="7.5703125" style="87" customWidth="1"/>
    <col min="6" max="7" width="7.5703125" style="86" customWidth="1"/>
    <col min="8" max="8" width="9.140625" style="62" bestFit="1" customWidth="1"/>
    <col min="9" max="10" width="7.5703125" style="86" customWidth="1"/>
    <col min="11" max="11" width="7.5703125" style="62" customWidth="1"/>
    <col min="12" max="12" width="9.140625" style="62" bestFit="1" customWidth="1"/>
    <col min="13" max="15" width="7.5703125" style="87" customWidth="1"/>
    <col min="16" max="16" width="9.140625" style="87" bestFit="1" customWidth="1"/>
    <col min="17" max="19" width="7.7109375" style="87" customWidth="1"/>
    <col min="20" max="20" width="9.140625" style="59" bestFit="1" customWidth="1"/>
    <col min="21" max="21" width="2.85546875" style="59" customWidth="1"/>
    <col min="22" max="22" width="11" style="59" hidden="1" customWidth="1"/>
    <col min="23" max="23" width="9.42578125" style="59" hidden="1" customWidth="1"/>
    <col min="24" max="24" width="4.140625" style="59" hidden="1" customWidth="1"/>
    <col min="25" max="25" width="15.7109375" style="59" hidden="1" customWidth="1"/>
    <col min="26" max="26" width="8.28515625" style="59" hidden="1" customWidth="1"/>
    <col min="27" max="27" width="4.7109375" style="59" hidden="1" customWidth="1"/>
    <col min="28" max="28" width="14.5703125" style="59" hidden="1" customWidth="1"/>
    <col min="29" max="29" width="8" style="59" hidden="1" customWidth="1"/>
    <col min="30" max="30" width="3.85546875" style="59" hidden="1" customWidth="1"/>
    <col min="31" max="31" width="14.140625" style="59" hidden="1" customWidth="1"/>
    <col min="32" max="32" width="9.140625" style="59" hidden="1" customWidth="1"/>
    <col min="33" max="33" width="0" style="59" hidden="1" customWidth="1"/>
    <col min="34" max="16384" width="9.140625" style="59" hidden="1"/>
  </cols>
  <sheetData>
    <row r="1" spans="2:32" x14ac:dyDescent="0.2">
      <c r="F1" s="62"/>
      <c r="G1" s="62"/>
      <c r="I1" s="62"/>
      <c r="J1" s="62"/>
    </row>
    <row r="2" spans="2:32" ht="15" customHeight="1" x14ac:dyDescent="0.2">
      <c r="B2" s="327" t="s">
        <v>106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</row>
    <row r="3" spans="2:32" ht="15" customHeight="1" x14ac:dyDescent="0.2">
      <c r="B3" s="364" t="s">
        <v>0</v>
      </c>
      <c r="C3" s="366" t="s">
        <v>100</v>
      </c>
      <c r="D3" s="367"/>
      <c r="E3" s="362" t="s">
        <v>33</v>
      </c>
      <c r="F3" s="362"/>
      <c r="G3" s="362"/>
      <c r="H3" s="368"/>
      <c r="I3" s="362" t="s">
        <v>34</v>
      </c>
      <c r="J3" s="362"/>
      <c r="K3" s="362"/>
      <c r="L3" s="368"/>
      <c r="M3" s="362" t="s">
        <v>31</v>
      </c>
      <c r="N3" s="362"/>
      <c r="O3" s="362"/>
      <c r="P3" s="368"/>
      <c r="Q3" s="362" t="s">
        <v>32</v>
      </c>
      <c r="R3" s="362"/>
      <c r="S3" s="362"/>
      <c r="T3" s="363"/>
    </row>
    <row r="4" spans="2:32" ht="30" customHeight="1" thickBot="1" x14ac:dyDescent="0.25">
      <c r="B4" s="365"/>
      <c r="C4" s="63" t="s">
        <v>102</v>
      </c>
      <c r="D4" s="64" t="s">
        <v>101</v>
      </c>
      <c r="E4" s="85">
        <v>2013</v>
      </c>
      <c r="F4" s="85">
        <v>2012</v>
      </c>
      <c r="G4" s="85">
        <v>2008</v>
      </c>
      <c r="H4" s="311" t="s">
        <v>128</v>
      </c>
      <c r="I4" s="312">
        <v>2013</v>
      </c>
      <c r="J4" s="63">
        <v>2012</v>
      </c>
      <c r="K4" s="63">
        <v>2008</v>
      </c>
      <c r="L4" s="313" t="s">
        <v>128</v>
      </c>
      <c r="M4" s="312">
        <v>2013</v>
      </c>
      <c r="N4" s="63">
        <v>2012</v>
      </c>
      <c r="O4" s="63">
        <v>2008</v>
      </c>
      <c r="P4" s="313" t="s">
        <v>128</v>
      </c>
      <c r="Q4" s="85">
        <v>2013</v>
      </c>
      <c r="R4" s="85">
        <v>2012</v>
      </c>
      <c r="S4" s="85">
        <v>2008</v>
      </c>
      <c r="T4" s="311" t="s">
        <v>128</v>
      </c>
      <c r="AE4" s="60"/>
      <c r="AF4" s="60"/>
    </row>
    <row r="5" spans="2:32" s="68" customFormat="1" ht="15" customHeight="1" thickTop="1" x14ac:dyDescent="0.2">
      <c r="B5" s="301" t="s">
        <v>137</v>
      </c>
      <c r="C5" s="314">
        <v>531</v>
      </c>
      <c r="D5" s="315">
        <v>9</v>
      </c>
      <c r="E5" s="303">
        <v>0.79043886596104507</v>
      </c>
      <c r="F5" s="302">
        <v>0.79400313642845011</v>
      </c>
      <c r="G5" s="302">
        <v>0.74603025999969219</v>
      </c>
      <c r="H5" s="304">
        <v>5.9526547839187094E-2</v>
      </c>
      <c r="I5" s="303">
        <v>0.73032401461921803</v>
      </c>
      <c r="J5" s="302">
        <v>0.75814008816170941</v>
      </c>
      <c r="K5" s="302">
        <v>0.72320977990267599</v>
      </c>
      <c r="L5" s="304">
        <v>9.8370278088597551E-3</v>
      </c>
      <c r="M5" s="303">
        <v>0.79701177495601372</v>
      </c>
      <c r="N5" s="302">
        <v>0.77801264160647665</v>
      </c>
      <c r="O5" s="302">
        <v>0.66570606782051867</v>
      </c>
      <c r="P5" s="304">
        <v>0.19724276746550018</v>
      </c>
      <c r="Q5" s="303">
        <v>0.84398080830790367</v>
      </c>
      <c r="R5" s="302">
        <v>0.84585667951716459</v>
      </c>
      <c r="S5" s="302">
        <v>0.84917493227588192</v>
      </c>
      <c r="T5" s="305">
        <v>-6.1166713365612413E-3</v>
      </c>
      <c r="V5" s="68" t="s">
        <v>44</v>
      </c>
      <c r="W5" s="88">
        <v>0.77975005938230013</v>
      </c>
      <c r="Y5" s="89" t="s">
        <v>42</v>
      </c>
      <c r="Z5" s="88">
        <v>0.80516744291503828</v>
      </c>
      <c r="AB5" s="89" t="s">
        <v>44</v>
      </c>
      <c r="AC5" s="90">
        <v>0.82227665838482678</v>
      </c>
      <c r="AD5" s="90"/>
      <c r="AE5" s="89" t="s">
        <v>44</v>
      </c>
      <c r="AF5" s="90">
        <v>0.80130203343504969</v>
      </c>
    </row>
    <row r="6" spans="2:32" s="68" customFormat="1" ht="15" customHeight="1" x14ac:dyDescent="0.2">
      <c r="B6" s="67"/>
      <c r="E6" s="67"/>
      <c r="F6" s="62"/>
      <c r="G6" s="62"/>
      <c r="H6" s="316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V6" s="68" t="s">
        <v>42</v>
      </c>
      <c r="W6" s="88">
        <v>0.73841548473778829</v>
      </c>
      <c r="Y6" s="89" t="s">
        <v>44</v>
      </c>
      <c r="Z6" s="88">
        <v>0.71567148632702426</v>
      </c>
      <c r="AB6" s="89" t="s">
        <v>48</v>
      </c>
      <c r="AC6" s="90">
        <v>0.77450135016420107</v>
      </c>
      <c r="AD6" s="90"/>
      <c r="AE6" s="89" t="s">
        <v>45</v>
      </c>
      <c r="AF6" s="90">
        <v>0.74664974285412999</v>
      </c>
    </row>
    <row r="7" spans="2:32" s="68" customFormat="1" ht="15" customHeight="1" x14ac:dyDescent="0.2">
      <c r="B7" s="69" t="s">
        <v>99</v>
      </c>
      <c r="F7" s="70"/>
      <c r="G7" s="70"/>
      <c r="H7" s="70"/>
      <c r="I7" s="62"/>
      <c r="J7" s="62"/>
      <c r="K7" s="62"/>
      <c r="L7" s="62"/>
      <c r="M7" s="67"/>
      <c r="N7" s="67"/>
      <c r="O7" s="67"/>
      <c r="P7" s="67"/>
      <c r="Q7" s="67"/>
      <c r="R7" s="67"/>
      <c r="S7" s="67"/>
      <c r="V7" s="68" t="s">
        <v>47</v>
      </c>
      <c r="W7" s="88">
        <v>0.65381775327705738</v>
      </c>
      <c r="Y7" s="89" t="s">
        <v>49</v>
      </c>
      <c r="Z7" s="88">
        <v>0.66846957805379326</v>
      </c>
      <c r="AB7" s="89" t="s">
        <v>42</v>
      </c>
      <c r="AC7" s="90">
        <v>0.72132694896895855</v>
      </c>
      <c r="AD7" s="90"/>
      <c r="AE7" s="89" t="s">
        <v>47</v>
      </c>
      <c r="AF7" s="90">
        <v>0.70965690903492518</v>
      </c>
    </row>
    <row r="8" spans="2:32" s="68" customFormat="1" ht="15" customHeight="1" x14ac:dyDescent="0.2">
      <c r="B8" s="92"/>
      <c r="E8" s="92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V8" s="68" t="s">
        <v>45</v>
      </c>
      <c r="W8" s="88">
        <v>0.64950327508392736</v>
      </c>
      <c r="Y8" s="89" t="s">
        <v>50</v>
      </c>
      <c r="Z8" s="88">
        <v>0.66836531314062686</v>
      </c>
      <c r="AB8" s="89" t="s">
        <v>50</v>
      </c>
      <c r="AC8" s="90">
        <v>0.70495306082755493</v>
      </c>
      <c r="AD8" s="90"/>
      <c r="AE8" s="89" t="s">
        <v>46</v>
      </c>
      <c r="AF8" s="90">
        <v>0.70918567586046022</v>
      </c>
    </row>
    <row r="9" spans="2:32" s="68" customFormat="1" ht="15" customHeight="1" x14ac:dyDescent="0.2">
      <c r="B9" s="87"/>
      <c r="C9" s="59"/>
      <c r="D9" s="59"/>
      <c r="E9" s="87"/>
      <c r="F9" s="86"/>
      <c r="G9" s="86"/>
      <c r="H9" s="62"/>
      <c r="I9" s="86"/>
      <c r="J9" s="86"/>
      <c r="K9" s="62"/>
      <c r="L9" s="62"/>
      <c r="M9" s="87"/>
      <c r="N9" s="87"/>
      <c r="O9" s="87"/>
      <c r="P9" s="87"/>
      <c r="Q9" s="87"/>
      <c r="R9" s="87"/>
      <c r="S9" s="87"/>
      <c r="T9" s="59"/>
      <c r="V9" s="68" t="s">
        <v>48</v>
      </c>
      <c r="W9" s="88">
        <v>0.64796838358247799</v>
      </c>
      <c r="Y9" s="89" t="s">
        <v>47</v>
      </c>
      <c r="Z9" s="88">
        <v>0.59460194133713162</v>
      </c>
      <c r="AB9" s="89" t="s">
        <v>46</v>
      </c>
      <c r="AC9" s="90">
        <v>0.67633954205965963</v>
      </c>
      <c r="AD9" s="90"/>
      <c r="AE9" s="89" t="s">
        <v>42</v>
      </c>
      <c r="AF9" s="90">
        <v>0.68875206232936814</v>
      </c>
    </row>
    <row r="10" spans="2:32" s="68" customFormat="1" ht="15" hidden="1" customHeight="1" x14ac:dyDescent="0.2">
      <c r="B10" s="87"/>
      <c r="C10" s="59"/>
      <c r="D10" s="59"/>
      <c r="E10" s="87"/>
      <c r="F10" s="86"/>
      <c r="G10" s="86"/>
      <c r="H10" s="62"/>
      <c r="I10" s="86"/>
      <c r="J10" s="86"/>
      <c r="K10" s="62"/>
      <c r="L10" s="62"/>
      <c r="M10" s="87"/>
      <c r="N10" s="87"/>
      <c r="O10" s="87"/>
      <c r="P10" s="87"/>
      <c r="Q10" s="87"/>
      <c r="R10" s="87"/>
      <c r="S10" s="87"/>
      <c r="T10" s="59"/>
      <c r="W10" s="88"/>
      <c r="Y10" s="89"/>
      <c r="Z10" s="88"/>
      <c r="AB10" s="89"/>
      <c r="AC10" s="90"/>
      <c r="AD10" s="90"/>
      <c r="AE10" s="89"/>
      <c r="AF10" s="90"/>
    </row>
    <row r="11" spans="2:32" s="68" customFormat="1" ht="15" hidden="1" customHeight="1" x14ac:dyDescent="0.2">
      <c r="B11" s="87"/>
      <c r="C11" s="59"/>
      <c r="D11" s="59"/>
      <c r="E11" s="87"/>
      <c r="F11" s="86"/>
      <c r="G11" s="86"/>
      <c r="H11" s="62"/>
      <c r="I11" s="86"/>
      <c r="J11" s="86"/>
      <c r="K11" s="62"/>
      <c r="L11" s="62"/>
      <c r="M11" s="87"/>
      <c r="N11" s="87"/>
      <c r="O11" s="87"/>
      <c r="P11" s="87"/>
      <c r="Q11" s="87"/>
      <c r="R11" s="87"/>
      <c r="S11" s="87"/>
      <c r="T11" s="59"/>
      <c r="V11" s="68" t="s">
        <v>43</v>
      </c>
      <c r="W11" s="88">
        <v>0.5163958928190755</v>
      </c>
      <c r="Y11" s="89" t="s">
        <v>46</v>
      </c>
      <c r="Z11" s="88">
        <v>0.43995171017425316</v>
      </c>
      <c r="AB11" s="89" t="s">
        <v>43</v>
      </c>
      <c r="AC11" s="90">
        <v>0.55724768938764813</v>
      </c>
      <c r="AD11" s="90"/>
      <c r="AE11" s="89" t="s">
        <v>49</v>
      </c>
      <c r="AF11" s="90">
        <v>0.48963324387036222</v>
      </c>
    </row>
    <row r="12" spans="2:32" s="68" customFormat="1" ht="11.25" hidden="1" customHeight="1" x14ac:dyDescent="0.2">
      <c r="B12" s="87"/>
      <c r="C12" s="59"/>
      <c r="D12" s="59"/>
      <c r="E12" s="87"/>
      <c r="F12" s="86"/>
      <c r="G12" s="86"/>
      <c r="H12" s="62"/>
      <c r="I12" s="86"/>
      <c r="J12" s="86"/>
      <c r="K12" s="62"/>
      <c r="L12" s="62"/>
      <c r="M12" s="87"/>
      <c r="N12" s="87"/>
      <c r="O12" s="87"/>
      <c r="P12" s="87"/>
      <c r="Q12" s="87"/>
      <c r="R12" s="87"/>
      <c r="S12" s="87"/>
      <c r="T12" s="59"/>
      <c r="AE12" s="91"/>
      <c r="AF12" s="91"/>
    </row>
    <row r="13" spans="2:32" s="68" customFormat="1" ht="11.25" hidden="1" customHeight="1" x14ac:dyDescent="0.2">
      <c r="B13" s="87"/>
      <c r="C13" s="59"/>
      <c r="D13" s="59"/>
      <c r="E13" s="87"/>
      <c r="F13" s="86"/>
      <c r="G13" s="86"/>
      <c r="H13" s="62"/>
      <c r="I13" s="86"/>
      <c r="J13" s="86"/>
      <c r="K13" s="62"/>
      <c r="L13" s="62"/>
      <c r="M13" s="87"/>
      <c r="N13" s="87"/>
      <c r="O13" s="87"/>
      <c r="P13" s="87"/>
      <c r="Q13" s="87"/>
      <c r="R13" s="87"/>
      <c r="S13" s="87"/>
      <c r="T13" s="59"/>
      <c r="AE13" s="91"/>
      <c r="AF13" s="91"/>
    </row>
    <row r="14" spans="2:32" s="68" customFormat="1" ht="11.25" customHeight="1" x14ac:dyDescent="0.2">
      <c r="B14" s="87"/>
      <c r="C14" s="59"/>
      <c r="D14" s="59"/>
      <c r="E14" s="87"/>
      <c r="F14" s="86"/>
      <c r="G14" s="86"/>
      <c r="H14" s="62"/>
      <c r="I14" s="86"/>
      <c r="J14" s="86"/>
      <c r="K14" s="62"/>
      <c r="L14" s="62"/>
      <c r="M14" s="87"/>
      <c r="N14" s="87"/>
      <c r="O14" s="87"/>
      <c r="P14" s="87"/>
      <c r="Q14" s="87"/>
      <c r="R14" s="87"/>
      <c r="S14" s="87"/>
      <c r="T14" s="59"/>
    </row>
    <row r="15" spans="2:32" hidden="1" x14ac:dyDescent="0.2"/>
    <row r="16" spans="2:3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</sheetData>
  <sortState ref="AE5:AF13">
    <sortCondition descending="1" ref="AF5"/>
  </sortState>
  <mergeCells count="7">
    <mergeCell ref="B2:T2"/>
    <mergeCell ref="Q3:T3"/>
    <mergeCell ref="B3:B4"/>
    <mergeCell ref="C3:D3"/>
    <mergeCell ref="E3:H3"/>
    <mergeCell ref="I3:L3"/>
    <mergeCell ref="M3:P3"/>
  </mergeCells>
  <phoneticPr fontId="0" type="noConversion"/>
  <pageMargins left="0.78740157499999996" right="0.78740157499999996" top="0.984251969" bottom="0.984251969" header="0.49212598499999999" footer="0.49212598499999999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7</vt:i4>
      </vt:variant>
    </vt:vector>
  </HeadingPairs>
  <TitlesOfParts>
    <vt:vector size="17" baseType="lpstr">
      <vt:lpstr>Retratos Regionais</vt:lpstr>
      <vt:lpstr>População</vt:lpstr>
      <vt:lpstr>PIB Setores</vt:lpstr>
      <vt:lpstr>PIB Mun Set</vt:lpstr>
      <vt:lpstr>Nº de Empregados</vt:lpstr>
      <vt:lpstr>Emp Ind. Transf. por ensino</vt:lpstr>
      <vt:lpstr>Nº de Estabelecimentos</vt:lpstr>
      <vt:lpstr>Estab Ind. Transf. por porte</vt:lpstr>
      <vt:lpstr>IFDM</vt:lpstr>
      <vt:lpstr>IFGF</vt:lpstr>
      <vt:lpstr>IFDM!Area_de_impressao</vt:lpstr>
      <vt:lpstr>IFGF!Area_de_impressao</vt:lpstr>
      <vt:lpstr>'Nº de Empregados'!Area_de_impressao</vt:lpstr>
      <vt:lpstr>'Nº de Estabelecimentos'!Area_de_impressao</vt:lpstr>
      <vt:lpstr>População!Area_de_impressao</vt:lpstr>
      <vt:lpstr>IFDM!Titulos_de_impressao</vt:lpstr>
      <vt:lpstr>IFGF!Titulos_de_impressao</vt:lpstr>
    </vt:vector>
  </TitlesOfParts>
  <Company>FIRJAN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Figueiredo</dc:creator>
  <cp:lastModifiedBy>GTI</cp:lastModifiedBy>
  <cp:lastPrinted>2014-08-18T20:41:39Z</cp:lastPrinted>
  <dcterms:created xsi:type="dcterms:W3CDTF">2007-07-05T15:20:17Z</dcterms:created>
  <dcterms:modified xsi:type="dcterms:W3CDTF">2016-01-22T16:32:00Z</dcterms:modified>
</cp:coreProperties>
</file>